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600" windowHeight="8685" tabRatio="929"/>
  </bookViews>
  <sheets>
    <sheet name="正味財産増減計算内訳表" sheetId="9" r:id="rId1"/>
  </sheets>
  <calcPr calcId="145621"/>
</workbook>
</file>

<file path=xl/calcChain.xml><?xml version="1.0" encoding="utf-8"?>
<calcChain xmlns="http://schemas.openxmlformats.org/spreadsheetml/2006/main">
  <c r="J49" i="9" l="1"/>
  <c r="O30" i="9" l="1"/>
  <c r="J21" i="9"/>
  <c r="O22" i="9"/>
  <c r="Q21" i="9"/>
  <c r="P21" i="9"/>
  <c r="K49" i="9"/>
  <c r="R79" i="9"/>
  <c r="O50" i="9"/>
  <c r="O51" i="9"/>
  <c r="O52" i="9"/>
  <c r="O54" i="9"/>
  <c r="O60" i="9"/>
  <c r="O61" i="9"/>
  <c r="O62" i="9"/>
  <c r="O69" i="9"/>
  <c r="P43" i="9"/>
  <c r="L21" i="9"/>
  <c r="P39" i="9"/>
  <c r="P71" i="9"/>
  <c r="P96" i="9" s="1"/>
  <c r="P97" i="9" s="1"/>
  <c r="P132" i="9" s="1"/>
  <c r="P134" i="9" s="1"/>
  <c r="P163" i="9" s="1"/>
  <c r="R78" i="9"/>
  <c r="R77" i="9"/>
  <c r="R74" i="9"/>
  <c r="R73" i="9"/>
  <c r="R72" i="9"/>
  <c r="O57" i="9"/>
  <c r="I57" i="9"/>
  <c r="H39" i="9"/>
  <c r="I46" i="9"/>
  <c r="I45" i="9"/>
  <c r="I44" i="9"/>
  <c r="I42" i="9"/>
  <c r="I41" i="9"/>
  <c r="I38" i="9"/>
  <c r="I37" i="9"/>
  <c r="I36" i="9"/>
  <c r="G39" i="9"/>
  <c r="L49" i="9"/>
  <c r="L96" i="9" s="1"/>
  <c r="L97" i="9" s="1"/>
  <c r="L102" i="9" s="1"/>
  <c r="L132" i="9" s="1"/>
  <c r="L134" i="9" s="1"/>
  <c r="L163" i="9" s="1"/>
  <c r="K96" i="9"/>
  <c r="L43" i="9"/>
  <c r="K43" i="9"/>
  <c r="L28" i="9"/>
  <c r="K28" i="9"/>
  <c r="O28" i="9" s="1"/>
  <c r="K21" i="9"/>
  <c r="L16" i="9"/>
  <c r="K16" i="9"/>
  <c r="L14" i="9"/>
  <c r="K14" i="9"/>
  <c r="R95" i="9"/>
  <c r="Q71" i="9"/>
  <c r="Q96" i="9"/>
  <c r="R76" i="9"/>
  <c r="R80" i="9"/>
  <c r="R81" i="9"/>
  <c r="R82" i="9"/>
  <c r="R83" i="9"/>
  <c r="R84" i="9"/>
  <c r="R85" i="9"/>
  <c r="R86" i="9"/>
  <c r="R87" i="9"/>
  <c r="R75" i="9"/>
  <c r="I70" i="9"/>
  <c r="I69" i="9"/>
  <c r="I68" i="9"/>
  <c r="I67" i="9"/>
  <c r="I66" i="9"/>
  <c r="I65" i="9"/>
  <c r="I64" i="9"/>
  <c r="I63" i="9"/>
  <c r="I62" i="9"/>
  <c r="I61" i="9"/>
  <c r="R61" i="9"/>
  <c r="I60" i="9"/>
  <c r="I59" i="9"/>
  <c r="I58" i="9"/>
  <c r="I56" i="9"/>
  <c r="I55" i="9"/>
  <c r="I54" i="9"/>
  <c r="I53" i="9"/>
  <c r="I52" i="9"/>
  <c r="I51" i="9"/>
  <c r="I50" i="9"/>
  <c r="H49" i="9"/>
  <c r="H96" i="9"/>
  <c r="J96" i="9"/>
  <c r="M49" i="9"/>
  <c r="M96" i="9"/>
  <c r="N49" i="9"/>
  <c r="N96" i="9"/>
  <c r="P49" i="9"/>
  <c r="Q49" i="9"/>
  <c r="G49" i="9"/>
  <c r="G96" i="9" s="1"/>
  <c r="G97" i="9" s="1"/>
  <c r="G102" i="9" s="1"/>
  <c r="G132" i="9" s="1"/>
  <c r="G134" i="9" s="1"/>
  <c r="G163" i="9" s="1"/>
  <c r="J16" i="9"/>
  <c r="M16" i="9"/>
  <c r="N16" i="9"/>
  <c r="P16" i="9"/>
  <c r="P47" i="9" s="1"/>
  <c r="Q16" i="9"/>
  <c r="M21" i="9"/>
  <c r="N21" i="9"/>
  <c r="J28" i="9"/>
  <c r="M28" i="9"/>
  <c r="N28" i="9"/>
  <c r="P28" i="9"/>
  <c r="Q28" i="9"/>
  <c r="H43" i="9"/>
  <c r="J43" i="9"/>
  <c r="M43" i="9"/>
  <c r="N43" i="9"/>
  <c r="Q43" i="9"/>
  <c r="G43" i="9"/>
  <c r="H28" i="9"/>
  <c r="G28" i="9"/>
  <c r="I35" i="9"/>
  <c r="I34" i="9"/>
  <c r="I33" i="9"/>
  <c r="I32" i="9"/>
  <c r="I31" i="9"/>
  <c r="I30" i="9"/>
  <c r="R30" i="9"/>
  <c r="I29" i="9"/>
  <c r="I27" i="9"/>
  <c r="R27" i="9"/>
  <c r="I26" i="9"/>
  <c r="I25" i="9"/>
  <c r="I24" i="9"/>
  <c r="I23" i="9"/>
  <c r="O23" i="9"/>
  <c r="R23" i="9"/>
  <c r="I22" i="9"/>
  <c r="R22" i="9"/>
  <c r="O70" i="9"/>
  <c r="O68" i="9"/>
  <c r="O67" i="9"/>
  <c r="O66" i="9"/>
  <c r="O65" i="9"/>
  <c r="O64" i="9"/>
  <c r="O63" i="9"/>
  <c r="O59" i="9"/>
  <c r="O58" i="9"/>
  <c r="O56" i="9"/>
  <c r="O55" i="9"/>
  <c r="O53" i="9"/>
  <c r="R51" i="9"/>
  <c r="O46" i="9"/>
  <c r="O45" i="9"/>
  <c r="O44" i="9"/>
  <c r="O42" i="9"/>
  <c r="O41" i="9"/>
  <c r="O40" i="9"/>
  <c r="R40" i="9"/>
  <c r="O38" i="9"/>
  <c r="O37" i="9"/>
  <c r="O35" i="9"/>
  <c r="R35" i="9"/>
  <c r="O34" i="9"/>
  <c r="O33" i="9"/>
  <c r="O32" i="9"/>
  <c r="O31" i="9"/>
  <c r="O29" i="9"/>
  <c r="R29" i="9"/>
  <c r="O26" i="9"/>
  <c r="O25" i="9"/>
  <c r="O24" i="9"/>
  <c r="O20" i="9"/>
  <c r="O19" i="9"/>
  <c r="O18" i="9"/>
  <c r="O17" i="9"/>
  <c r="O15" i="9"/>
  <c r="O14" i="9"/>
  <c r="I15" i="9"/>
  <c r="H14" i="9"/>
  <c r="J14" i="9"/>
  <c r="M14" i="9"/>
  <c r="N14" i="9"/>
  <c r="P14" i="9"/>
  <c r="Q14" i="9"/>
  <c r="G14" i="9"/>
  <c r="H16" i="9"/>
  <c r="G16" i="9"/>
  <c r="I18" i="9"/>
  <c r="I19" i="9"/>
  <c r="R19" i="9"/>
  <c r="I20" i="9"/>
  <c r="R20" i="9"/>
  <c r="I17" i="9"/>
  <c r="R17" i="9"/>
  <c r="G21" i="9"/>
  <c r="H21" i="9"/>
  <c r="R44" i="9"/>
  <c r="I14" i="9"/>
  <c r="R59" i="9"/>
  <c r="J47" i="9"/>
  <c r="R15" i="9"/>
  <c r="R14" i="9"/>
  <c r="O21" i="9"/>
  <c r="R31" i="9"/>
  <c r="I43" i="9"/>
  <c r="K47" i="9"/>
  <c r="K97" i="9" s="1"/>
  <c r="K102" i="9" s="1"/>
  <c r="K132" i="9" s="1"/>
  <c r="K134" i="9" s="1"/>
  <c r="K163" i="9" s="1"/>
  <c r="I39" i="9"/>
  <c r="R46" i="9"/>
  <c r="R45" i="9"/>
  <c r="R63" i="9"/>
  <c r="M47" i="9"/>
  <c r="R65" i="9"/>
  <c r="H47" i="9"/>
  <c r="H97" i="9"/>
  <c r="H102" i="9"/>
  <c r="H132" i="9"/>
  <c r="H134" i="9"/>
  <c r="H163" i="9"/>
  <c r="R32" i="9"/>
  <c r="M97" i="9"/>
  <c r="M102" i="9"/>
  <c r="M132" i="9"/>
  <c r="M134" i="9"/>
  <c r="M163" i="9"/>
  <c r="R68" i="9"/>
  <c r="R42" i="9"/>
  <c r="R26" i="9"/>
  <c r="R33" i="9"/>
  <c r="Q47" i="9"/>
  <c r="Q97" i="9"/>
  <c r="Q102" i="9"/>
  <c r="Q132" i="9"/>
  <c r="Q163" i="9"/>
  <c r="N47" i="9"/>
  <c r="R64" i="9"/>
  <c r="R66" i="9"/>
  <c r="R18" i="9"/>
  <c r="R16" i="9" s="1"/>
  <c r="R25" i="9"/>
  <c r="R34" i="9"/>
  <c r="R69" i="9"/>
  <c r="R53" i="9"/>
  <c r="R58" i="9"/>
  <c r="R54" i="9"/>
  <c r="I28" i="9"/>
  <c r="N97" i="9"/>
  <c r="N102" i="9"/>
  <c r="N132" i="9"/>
  <c r="N134" i="9"/>
  <c r="N163" i="9"/>
  <c r="R39" i="9"/>
  <c r="O43" i="9"/>
  <c r="R56" i="9"/>
  <c r="R37" i="9"/>
  <c r="O16" i="9"/>
  <c r="R38" i="9"/>
  <c r="R52" i="9"/>
  <c r="R60" i="9"/>
  <c r="G47" i="9"/>
  <c r="L47" i="9"/>
  <c r="R24" i="9"/>
  <c r="R41" i="9"/>
  <c r="R62" i="9"/>
  <c r="R70" i="9"/>
  <c r="I16" i="9"/>
  <c r="I21" i="9"/>
  <c r="R57" i="9"/>
  <c r="R67" i="9"/>
  <c r="I49" i="9"/>
  <c r="I96" i="9" s="1"/>
  <c r="I97" i="9" s="1"/>
  <c r="I102" i="9" s="1"/>
  <c r="I132" i="9" s="1"/>
  <c r="I134" i="9" s="1"/>
  <c r="I163" i="9" s="1"/>
  <c r="R55" i="9"/>
  <c r="R50" i="9"/>
  <c r="J97" i="9"/>
  <c r="J102" i="9" s="1"/>
  <c r="J132" i="9" s="1"/>
  <c r="J134" i="9" s="1"/>
  <c r="J163" i="9" s="1"/>
  <c r="R21" i="9"/>
  <c r="R43" i="9"/>
  <c r="I47" i="9"/>
  <c r="O49" i="9" l="1"/>
  <c r="O96" i="9" s="1"/>
  <c r="R49" i="9"/>
  <c r="R71" i="9"/>
  <c r="P102" i="9"/>
  <c r="R96" i="9"/>
  <c r="O47" i="9"/>
  <c r="O97" i="9" s="1"/>
  <c r="O102" i="9" s="1"/>
  <c r="O132" i="9" s="1"/>
  <c r="O134" i="9" s="1"/>
  <c r="O163" i="9" s="1"/>
  <c r="R28" i="9"/>
  <c r="R47" i="9" s="1"/>
  <c r="R97" i="9" l="1"/>
  <c r="R102" i="9" s="1"/>
  <c r="R132" i="9"/>
  <c r="R134" i="9" s="1"/>
  <c r="R163" i="9" s="1"/>
</calcChain>
</file>

<file path=xl/sharedStrings.xml><?xml version="1.0" encoding="utf-8"?>
<sst xmlns="http://schemas.openxmlformats.org/spreadsheetml/2006/main" count="175" uniqueCount="162">
  <si>
    <t>雑費</t>
    <rPh sb="0" eb="1">
      <t>ザツ</t>
    </rPh>
    <rPh sb="1" eb="2">
      <t>ヒ</t>
    </rPh>
    <phoneticPr fontId="1"/>
  </si>
  <si>
    <t>科目名</t>
    <rPh sb="0" eb="2">
      <t>カモク</t>
    </rPh>
    <rPh sb="2" eb="3">
      <t>メイ</t>
    </rPh>
    <phoneticPr fontId="3"/>
  </si>
  <si>
    <t>Ⅰ　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3"/>
  </si>
  <si>
    <t>１．経常増減の部</t>
    <rPh sb="2" eb="4">
      <t>ケイジョウ</t>
    </rPh>
    <rPh sb="4" eb="6">
      <t>ゾウゲン</t>
    </rPh>
    <rPh sb="7" eb="8">
      <t>ブ</t>
    </rPh>
    <phoneticPr fontId="3"/>
  </si>
  <si>
    <t>（１）経常収益</t>
    <rPh sb="3" eb="5">
      <t>ケイジョウ</t>
    </rPh>
    <rPh sb="5" eb="7">
      <t>シュウエキ</t>
    </rPh>
    <phoneticPr fontId="3"/>
  </si>
  <si>
    <t>受取入会金</t>
    <rPh sb="0" eb="2">
      <t>ウケトリ</t>
    </rPh>
    <rPh sb="2" eb="5">
      <t>ニュウカイキン</t>
    </rPh>
    <phoneticPr fontId="3"/>
  </si>
  <si>
    <t>受取負担金</t>
    <rPh sb="0" eb="2">
      <t>ウケトリ</t>
    </rPh>
    <rPh sb="2" eb="5">
      <t>フタンキン</t>
    </rPh>
    <phoneticPr fontId="3"/>
  </si>
  <si>
    <t>受取寄付金</t>
    <rPh sb="0" eb="2">
      <t>ウケトリ</t>
    </rPh>
    <rPh sb="2" eb="5">
      <t>キフキン</t>
    </rPh>
    <phoneticPr fontId="3"/>
  </si>
  <si>
    <t>雑収益</t>
    <rPh sb="0" eb="1">
      <t>ザツ</t>
    </rPh>
    <rPh sb="1" eb="3">
      <t>シュウエキ</t>
    </rPh>
    <phoneticPr fontId="3"/>
  </si>
  <si>
    <t>経常収益計</t>
  </si>
  <si>
    <t>（２）経常費用</t>
    <rPh sb="3" eb="5">
      <t>ケイジョウ</t>
    </rPh>
    <rPh sb="5" eb="7">
      <t>ヒヨウ</t>
    </rPh>
    <phoneticPr fontId="3"/>
  </si>
  <si>
    <t>会場設営費</t>
    <rPh sb="0" eb="2">
      <t>カイジョウ</t>
    </rPh>
    <rPh sb="2" eb="4">
      <t>セツエイ</t>
    </rPh>
    <rPh sb="4" eb="5">
      <t>ヒ</t>
    </rPh>
    <phoneticPr fontId="3"/>
  </si>
  <si>
    <t>企画演出費</t>
    <rPh sb="0" eb="2">
      <t>キカク</t>
    </rPh>
    <rPh sb="2" eb="4">
      <t>エンシュツ</t>
    </rPh>
    <rPh sb="4" eb="5">
      <t>ヒ</t>
    </rPh>
    <phoneticPr fontId="3"/>
  </si>
  <si>
    <t>本部団関係費</t>
    <rPh sb="0" eb="2">
      <t>ホンブ</t>
    </rPh>
    <rPh sb="2" eb="3">
      <t>ダン</t>
    </rPh>
    <rPh sb="3" eb="6">
      <t>カンケイヒ</t>
    </rPh>
    <phoneticPr fontId="3"/>
  </si>
  <si>
    <t>講師関係費</t>
    <rPh sb="0" eb="2">
      <t>コウシ</t>
    </rPh>
    <rPh sb="2" eb="5">
      <t>カンケイヒ</t>
    </rPh>
    <phoneticPr fontId="3"/>
  </si>
  <si>
    <t>広報費</t>
    <rPh sb="0" eb="2">
      <t>コウホウ</t>
    </rPh>
    <rPh sb="2" eb="3">
      <t>ヒ</t>
    </rPh>
    <phoneticPr fontId="3"/>
  </si>
  <si>
    <t>資料作成費</t>
    <rPh sb="0" eb="2">
      <t>シリョウ</t>
    </rPh>
    <rPh sb="2" eb="4">
      <t>サクセイ</t>
    </rPh>
    <rPh sb="4" eb="5">
      <t>ヒ</t>
    </rPh>
    <phoneticPr fontId="3"/>
  </si>
  <si>
    <t>報告書作成費</t>
    <rPh sb="0" eb="3">
      <t>ホウコクショ</t>
    </rPh>
    <rPh sb="3" eb="5">
      <t>サクセイ</t>
    </rPh>
    <rPh sb="5" eb="6">
      <t>ヒ</t>
    </rPh>
    <phoneticPr fontId="3"/>
  </si>
  <si>
    <t>通信発送費</t>
    <rPh sb="0" eb="2">
      <t>ツウシン</t>
    </rPh>
    <rPh sb="2" eb="4">
      <t>ハッソウ</t>
    </rPh>
    <rPh sb="4" eb="5">
      <t>ヒ</t>
    </rPh>
    <phoneticPr fontId="3"/>
  </si>
  <si>
    <t>渉外費</t>
    <rPh sb="0" eb="2">
      <t>ショウガイ</t>
    </rPh>
    <rPh sb="2" eb="3">
      <t>ヒ</t>
    </rPh>
    <phoneticPr fontId="3"/>
  </si>
  <si>
    <t>旅費交通費</t>
    <rPh sb="0" eb="2">
      <t>リョヒ</t>
    </rPh>
    <rPh sb="2" eb="5">
      <t>コウツウヒ</t>
    </rPh>
    <phoneticPr fontId="3"/>
  </si>
  <si>
    <t>参加記念品費</t>
    <rPh sb="0" eb="2">
      <t>サンカ</t>
    </rPh>
    <rPh sb="2" eb="5">
      <t>キネンヒン</t>
    </rPh>
    <rPh sb="5" eb="6">
      <t>ヒ</t>
    </rPh>
    <phoneticPr fontId="3"/>
  </si>
  <si>
    <t>保険料</t>
    <rPh sb="0" eb="3">
      <t>ホケンリョウ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</si>
  <si>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</si>
  <si>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3"/>
  </si>
  <si>
    <t>賃借料</t>
    <rPh sb="0" eb="3">
      <t>チンシャクリョウ</t>
    </rPh>
    <phoneticPr fontId="3"/>
  </si>
  <si>
    <t>租税公課</t>
    <rPh sb="0" eb="2">
      <t>ソゼイ</t>
    </rPh>
    <rPh sb="2" eb="4">
      <t>コウカ</t>
    </rPh>
    <phoneticPr fontId="3"/>
  </si>
  <si>
    <t>委託費</t>
    <rPh sb="0" eb="2">
      <t>イタク</t>
    </rPh>
    <rPh sb="2" eb="3">
      <t>ヒ</t>
    </rPh>
    <phoneticPr fontId="3"/>
  </si>
  <si>
    <t>委員会運営費支出</t>
    <rPh sb="0" eb="3">
      <t>イインカイ</t>
    </rPh>
    <rPh sb="3" eb="6">
      <t>ウンエイヒ</t>
    </rPh>
    <rPh sb="6" eb="8">
      <t>シシュツ</t>
    </rPh>
    <phoneticPr fontId="3"/>
  </si>
  <si>
    <t>支払負担金</t>
    <rPh sb="0" eb="2">
      <t>シハライ</t>
    </rPh>
    <rPh sb="2" eb="5">
      <t>フタンキン</t>
    </rPh>
    <phoneticPr fontId="3"/>
  </si>
  <si>
    <t>予備費</t>
    <rPh sb="0" eb="3">
      <t>ヨビヒ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</si>
  <si>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</si>
  <si>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評価損益等調整前当期経常増減額</t>
    <rPh sb="0" eb="2">
      <t>ヒョウカ</t>
    </rPh>
    <rPh sb="2" eb="4">
      <t>ソンエキ</t>
    </rPh>
    <rPh sb="4" eb="5">
      <t>トウ</t>
    </rPh>
    <rPh sb="5" eb="7">
      <t>チョウセイ</t>
    </rPh>
    <rPh sb="7" eb="8">
      <t>マエ</t>
    </rPh>
    <rPh sb="8" eb="10">
      <t>トウキ</t>
    </rPh>
    <rPh sb="10" eb="12">
      <t>ケイジョウ</t>
    </rPh>
    <rPh sb="12" eb="14">
      <t>ゾウゲン</t>
    </rPh>
    <rPh sb="14" eb="15">
      <t>ガク</t>
    </rPh>
    <phoneticPr fontId="3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</si>
  <si>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</si>
  <si>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</si>
  <si>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3"/>
  </si>
  <si>
    <t>（１）経常外収益</t>
    <rPh sb="3" eb="5">
      <t>ケイジョウ</t>
    </rPh>
    <rPh sb="5" eb="6">
      <t>ガイ</t>
    </rPh>
    <rPh sb="6" eb="8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</si>
  <si>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</si>
  <si>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（２）経常外費用</t>
    <rPh sb="3" eb="5">
      <t>ケイジョウ</t>
    </rPh>
    <rPh sb="5" eb="6">
      <t>ガイ</t>
    </rPh>
    <rPh sb="6" eb="8">
      <t>ヒヨウ</t>
    </rPh>
    <phoneticPr fontId="3"/>
  </si>
  <si>
    <t>災害損失</t>
    <rPh sb="0" eb="2">
      <t>サイガイ</t>
    </rPh>
    <rPh sb="2" eb="4">
      <t>ソンシツ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</si>
  <si>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</si>
  <si>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当期経常外増減額</t>
    <phoneticPr fontId="3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</si>
  <si>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3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</si>
  <si>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</si>
  <si>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</si>
  <si>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</si>
  <si>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3"/>
  </si>
  <si>
    <t>基本財産評価益</t>
    <rPh sb="0" eb="2">
      <t>キホン</t>
    </rPh>
    <rPh sb="2" eb="4">
      <t>ザイサン</t>
    </rPh>
    <rPh sb="4" eb="7">
      <t>ヒョウカエキ</t>
    </rPh>
    <phoneticPr fontId="3"/>
  </si>
  <si>
    <t>特定資産評価益</t>
    <rPh sb="0" eb="2">
      <t>トクテイ</t>
    </rPh>
    <rPh sb="2" eb="4">
      <t>シサン</t>
    </rPh>
    <rPh sb="4" eb="6">
      <t>ヒョウカ</t>
    </rPh>
    <rPh sb="6" eb="7">
      <t>エキ</t>
    </rPh>
    <phoneticPr fontId="3"/>
  </si>
  <si>
    <t>基本財産評価損</t>
    <rPh sb="0" eb="2">
      <t>キホン</t>
    </rPh>
    <rPh sb="2" eb="4">
      <t>ザイサン</t>
    </rPh>
    <rPh sb="4" eb="6">
      <t>ヒョウカ</t>
    </rPh>
    <rPh sb="6" eb="7">
      <t>ゾン</t>
    </rPh>
    <phoneticPr fontId="3"/>
  </si>
  <si>
    <t>特定資産評価損</t>
    <rPh sb="0" eb="2">
      <t>トクテイ</t>
    </rPh>
    <rPh sb="2" eb="4">
      <t>シサン</t>
    </rPh>
    <rPh sb="4" eb="6">
      <t>ヒョウカ</t>
    </rPh>
    <rPh sb="6" eb="7">
      <t>ゾン</t>
    </rPh>
    <phoneticPr fontId="3"/>
  </si>
  <si>
    <t>一般正味財産への振替額</t>
    <phoneticPr fontId="3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</si>
  <si>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</si>
  <si>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</si>
  <si>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</si>
  <si>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</si>
  <si>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（単位　円）</t>
    <rPh sb="1" eb="3">
      <t>タンイ</t>
    </rPh>
    <rPh sb="4" eb="5">
      <t>エン</t>
    </rPh>
    <phoneticPr fontId="3"/>
  </si>
  <si>
    <t>法人会計</t>
    <rPh sb="0" eb="2">
      <t>ホウジン</t>
    </rPh>
    <rPh sb="2" eb="4">
      <t>カイケイ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</si>
  <si>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</si>
  <si>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合計</t>
    <rPh sb="0" eb="2">
      <t>ゴウケイ</t>
    </rPh>
    <phoneticPr fontId="3"/>
  </si>
  <si>
    <t>共通</t>
    <rPh sb="0" eb="2">
      <t>キョウツウ</t>
    </rPh>
    <phoneticPr fontId="3"/>
  </si>
  <si>
    <t>小計</t>
    <rPh sb="0" eb="2">
      <t>ショウケイ</t>
    </rPh>
    <phoneticPr fontId="3"/>
  </si>
  <si>
    <t>①特定資産運用益</t>
    <rPh sb="1" eb="3">
      <t>トクテイ</t>
    </rPh>
    <rPh sb="3" eb="5">
      <t>シサン</t>
    </rPh>
    <rPh sb="5" eb="7">
      <t>ウンヨウ</t>
    </rPh>
    <rPh sb="7" eb="8">
      <t>エキ</t>
    </rPh>
    <phoneticPr fontId="3"/>
  </si>
  <si>
    <t>特定資産受取利息</t>
    <rPh sb="0" eb="2">
      <t>トクテイ</t>
    </rPh>
    <rPh sb="2" eb="4">
      <t>シサン</t>
    </rPh>
    <rPh sb="4" eb="6">
      <t>ウケトリ</t>
    </rPh>
    <rPh sb="6" eb="8">
      <t>リソク</t>
    </rPh>
    <phoneticPr fontId="3"/>
  </si>
  <si>
    <t>特定資産受取配当金</t>
    <rPh sb="0" eb="2">
      <t>トクテイ</t>
    </rPh>
    <rPh sb="2" eb="4">
      <t>シサン</t>
    </rPh>
    <rPh sb="4" eb="6">
      <t>ウケトリ</t>
    </rPh>
    <rPh sb="6" eb="9">
      <t>ハイトウキン</t>
    </rPh>
    <phoneticPr fontId="3"/>
  </si>
  <si>
    <t>特定資産受取賃貸料</t>
    <rPh sb="0" eb="2">
      <t>トクテイ</t>
    </rPh>
    <rPh sb="2" eb="4">
      <t>シサン</t>
    </rPh>
    <rPh sb="4" eb="6">
      <t>ウケトリ</t>
    </rPh>
    <rPh sb="6" eb="9">
      <t>チンタイリョウ</t>
    </rPh>
    <phoneticPr fontId="3"/>
  </si>
  <si>
    <t>②受取入会金</t>
    <rPh sb="1" eb="3">
      <t>ウケトリ</t>
    </rPh>
    <rPh sb="3" eb="6">
      <t>ニュウカイキン</t>
    </rPh>
    <phoneticPr fontId="3"/>
  </si>
  <si>
    <t>③受取会費</t>
    <rPh sb="1" eb="3">
      <t>ウケトリ</t>
    </rPh>
    <rPh sb="3" eb="5">
      <t>カイヒ</t>
    </rPh>
    <phoneticPr fontId="3"/>
  </si>
  <si>
    <t>正会員会費</t>
    <rPh sb="0" eb="3">
      <t>セイカイイン</t>
    </rPh>
    <rPh sb="3" eb="5">
      <t>カイヒ</t>
    </rPh>
    <phoneticPr fontId="3"/>
  </si>
  <si>
    <t>賛助会員会費</t>
    <rPh sb="0" eb="2">
      <t>サンジョ</t>
    </rPh>
    <rPh sb="2" eb="4">
      <t>カイイン</t>
    </rPh>
    <rPh sb="4" eb="6">
      <t>カイヒ</t>
    </rPh>
    <phoneticPr fontId="3"/>
  </si>
  <si>
    <t>④事業収益</t>
    <rPh sb="1" eb="3">
      <t>ジギョウ</t>
    </rPh>
    <rPh sb="3" eb="5">
      <t>シュウエキ</t>
    </rPh>
    <phoneticPr fontId="3"/>
  </si>
  <si>
    <t>登録料収益</t>
    <rPh sb="0" eb="2">
      <t>トウロク</t>
    </rPh>
    <rPh sb="2" eb="3">
      <t>リョウ</t>
    </rPh>
    <rPh sb="3" eb="5">
      <t>シュウエキ</t>
    </rPh>
    <phoneticPr fontId="3"/>
  </si>
  <si>
    <t>懇親会費収益</t>
    <rPh sb="0" eb="2">
      <t>コンシン</t>
    </rPh>
    <rPh sb="2" eb="4">
      <t>カイヒ</t>
    </rPh>
    <rPh sb="4" eb="6">
      <t>シュウエキ</t>
    </rPh>
    <phoneticPr fontId="3"/>
  </si>
  <si>
    <t>広告料収益</t>
    <rPh sb="0" eb="3">
      <t>コウコクリョウ</t>
    </rPh>
    <rPh sb="3" eb="5">
      <t>シュウエキ</t>
    </rPh>
    <phoneticPr fontId="3"/>
  </si>
  <si>
    <t>販売収益</t>
    <rPh sb="0" eb="2">
      <t>ハンバイ</t>
    </rPh>
    <rPh sb="2" eb="4">
      <t>シュウエキ</t>
    </rPh>
    <phoneticPr fontId="3"/>
  </si>
  <si>
    <t>事務局受託収益</t>
    <rPh sb="0" eb="3">
      <t>ジムキョク</t>
    </rPh>
    <rPh sb="3" eb="5">
      <t>ジュタク</t>
    </rPh>
    <rPh sb="5" eb="7">
      <t>シュウエキ</t>
    </rPh>
    <phoneticPr fontId="3"/>
  </si>
  <si>
    <t>⑤受取補助金等</t>
    <rPh sb="1" eb="3">
      <t>ウケトリ</t>
    </rPh>
    <rPh sb="3" eb="6">
      <t>ホジョキン</t>
    </rPh>
    <rPh sb="6" eb="7">
      <t>トウ</t>
    </rPh>
    <phoneticPr fontId="3"/>
  </si>
  <si>
    <t>受取国庫補助金</t>
    <rPh sb="0" eb="2">
      <t>ウケトリ</t>
    </rPh>
    <rPh sb="2" eb="4">
      <t>コッコ</t>
    </rPh>
    <rPh sb="4" eb="7">
      <t>ホジョキン</t>
    </rPh>
    <phoneticPr fontId="3"/>
  </si>
  <si>
    <t>受取地方公共団体補助金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ホジョキン</t>
    </rPh>
    <phoneticPr fontId="3"/>
  </si>
  <si>
    <t>受取民間補助金</t>
    <rPh sb="0" eb="2">
      <t>ウケトリ</t>
    </rPh>
    <rPh sb="2" eb="4">
      <t>ミンカン</t>
    </rPh>
    <rPh sb="4" eb="7">
      <t>ホジョキン</t>
    </rPh>
    <phoneticPr fontId="3"/>
  </si>
  <si>
    <t>受取国庫助成金</t>
    <rPh sb="0" eb="2">
      <t>ウケトリ</t>
    </rPh>
    <rPh sb="2" eb="4">
      <t>コッコ</t>
    </rPh>
    <rPh sb="4" eb="7">
      <t>ジョセイキン</t>
    </rPh>
    <phoneticPr fontId="3"/>
  </si>
  <si>
    <t>受取地方公共団体助成金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ジョセイキン</t>
    </rPh>
    <phoneticPr fontId="3"/>
  </si>
  <si>
    <t>受取補助金等振替額</t>
    <rPh sb="0" eb="2">
      <t>ウケトリ</t>
    </rPh>
    <rPh sb="2" eb="6">
      <t>ホジョキンナド</t>
    </rPh>
    <rPh sb="6" eb="8">
      <t>フリカエ</t>
    </rPh>
    <rPh sb="8" eb="9">
      <t>ガク</t>
    </rPh>
    <phoneticPr fontId="3"/>
  </si>
  <si>
    <t>⑥受取負担金</t>
    <rPh sb="1" eb="3">
      <t>ウケトリ</t>
    </rPh>
    <rPh sb="3" eb="6">
      <t>フタンキン</t>
    </rPh>
    <phoneticPr fontId="3"/>
  </si>
  <si>
    <t>受取負担金振替額</t>
    <rPh sb="0" eb="2">
      <t>ウケトリ</t>
    </rPh>
    <rPh sb="2" eb="4">
      <t>フタン</t>
    </rPh>
    <rPh sb="4" eb="5">
      <t>キン</t>
    </rPh>
    <rPh sb="5" eb="6">
      <t>フ</t>
    </rPh>
    <rPh sb="7" eb="8">
      <t>ガク</t>
    </rPh>
    <phoneticPr fontId="3"/>
  </si>
  <si>
    <t>⑦受取寄付金</t>
    <rPh sb="1" eb="3">
      <t>ウケトリ</t>
    </rPh>
    <rPh sb="3" eb="6">
      <t>キフキン</t>
    </rPh>
    <phoneticPr fontId="3"/>
  </si>
  <si>
    <t>募金収益</t>
    <rPh sb="0" eb="2">
      <t>ボキン</t>
    </rPh>
    <rPh sb="2" eb="4">
      <t>シュウエキ</t>
    </rPh>
    <phoneticPr fontId="3"/>
  </si>
  <si>
    <t>受取寄付金振替額</t>
    <rPh sb="0" eb="2">
      <t>ウケトリ</t>
    </rPh>
    <rPh sb="2" eb="4">
      <t>キフ</t>
    </rPh>
    <rPh sb="4" eb="5">
      <t>キン</t>
    </rPh>
    <rPh sb="5" eb="7">
      <t>フリカエ</t>
    </rPh>
    <rPh sb="7" eb="8">
      <t>ガク</t>
    </rPh>
    <phoneticPr fontId="3"/>
  </si>
  <si>
    <t>⑧雑収益</t>
    <rPh sb="1" eb="2">
      <t>ザツ</t>
    </rPh>
    <rPh sb="2" eb="4">
      <t>シュウエキ</t>
    </rPh>
    <phoneticPr fontId="3"/>
  </si>
  <si>
    <t>受取利息</t>
    <rPh sb="0" eb="2">
      <t>ウケトリ</t>
    </rPh>
    <rPh sb="2" eb="4">
      <t>リソク</t>
    </rPh>
    <phoneticPr fontId="3"/>
  </si>
  <si>
    <t>有価証券運用益</t>
    <rPh sb="0" eb="2">
      <t>ユウカ</t>
    </rPh>
    <rPh sb="2" eb="4">
      <t>ショウケン</t>
    </rPh>
    <rPh sb="4" eb="7">
      <t>ウンヨウエキ</t>
    </rPh>
    <phoneticPr fontId="3"/>
  </si>
  <si>
    <t>①事業費</t>
    <rPh sb="1" eb="4">
      <t>ジギョウヒ</t>
    </rPh>
    <phoneticPr fontId="3"/>
  </si>
  <si>
    <t>②管理費</t>
    <rPh sb="1" eb="4">
      <t>カンリヒ</t>
    </rPh>
    <phoneticPr fontId="3"/>
  </si>
  <si>
    <t>日本青年会議所負担金</t>
    <rPh sb="0" eb="2">
      <t>ニッポン</t>
    </rPh>
    <rPh sb="2" eb="4">
      <t>セイネン</t>
    </rPh>
    <rPh sb="4" eb="7">
      <t>カイギショ</t>
    </rPh>
    <rPh sb="7" eb="10">
      <t>フタンキン</t>
    </rPh>
    <phoneticPr fontId="3"/>
  </si>
  <si>
    <t>地区協議会負担金</t>
    <rPh sb="0" eb="2">
      <t>チク</t>
    </rPh>
    <rPh sb="2" eb="5">
      <t>キョウギカイ</t>
    </rPh>
    <rPh sb="5" eb="8">
      <t>フタンキン</t>
    </rPh>
    <phoneticPr fontId="3"/>
  </si>
  <si>
    <t>ブロック協議会負担金支出</t>
    <rPh sb="4" eb="7">
      <t>キョウギカイ</t>
    </rPh>
    <rPh sb="7" eb="10">
      <t>フタンキン</t>
    </rPh>
    <rPh sb="10" eb="12">
      <t>シシュツ</t>
    </rPh>
    <phoneticPr fontId="3"/>
  </si>
  <si>
    <t>国際協力資金</t>
    <rPh sb="0" eb="2">
      <t>コクサイ</t>
    </rPh>
    <rPh sb="2" eb="4">
      <t>キョウリョク</t>
    </rPh>
    <rPh sb="4" eb="6">
      <t>シキン</t>
    </rPh>
    <phoneticPr fontId="3"/>
  </si>
  <si>
    <t>国際青年会議所負担金支出</t>
    <rPh sb="0" eb="2">
      <t>コクサイ</t>
    </rPh>
    <rPh sb="2" eb="4">
      <t>セイネン</t>
    </rPh>
    <rPh sb="4" eb="7">
      <t>カイギショ</t>
    </rPh>
    <rPh sb="7" eb="10">
      <t>フタンキン</t>
    </rPh>
    <rPh sb="10" eb="12">
      <t>シシュツ</t>
    </rPh>
    <phoneticPr fontId="3"/>
  </si>
  <si>
    <t>JC出向者負担金支出</t>
    <rPh sb="2" eb="5">
      <t>シュッコウシャ</t>
    </rPh>
    <rPh sb="5" eb="8">
      <t>フタンキン</t>
    </rPh>
    <rPh sb="8" eb="10">
      <t>シシュツ</t>
    </rPh>
    <phoneticPr fontId="3"/>
  </si>
  <si>
    <t>We Believe購読料</t>
    <rPh sb="10" eb="13">
      <t>コウドクリョウ</t>
    </rPh>
    <phoneticPr fontId="3"/>
  </si>
  <si>
    <t>①基本財産評価損益等</t>
    <rPh sb="1" eb="3">
      <t>キホン</t>
    </rPh>
    <rPh sb="3" eb="5">
      <t>ザイサン</t>
    </rPh>
    <rPh sb="5" eb="7">
      <t>ヒョウカ</t>
    </rPh>
    <rPh sb="7" eb="9">
      <t>ソンエキ</t>
    </rPh>
    <rPh sb="9" eb="10">
      <t>トウ</t>
    </rPh>
    <phoneticPr fontId="3"/>
  </si>
  <si>
    <t>②特定資産評価損益等</t>
    <rPh sb="1" eb="3">
      <t>トクテイ</t>
    </rPh>
    <rPh sb="3" eb="5">
      <t>シサン</t>
    </rPh>
    <rPh sb="5" eb="7">
      <t>ヒョウカ</t>
    </rPh>
    <rPh sb="7" eb="9">
      <t>ソンエキ</t>
    </rPh>
    <rPh sb="9" eb="10">
      <t>トウ</t>
    </rPh>
    <phoneticPr fontId="3"/>
  </si>
  <si>
    <t>③投資有価証券評価損益等</t>
    <rPh sb="1" eb="3">
      <t>トウシ</t>
    </rPh>
    <rPh sb="3" eb="5">
      <t>ユウカ</t>
    </rPh>
    <rPh sb="5" eb="7">
      <t>ショウケン</t>
    </rPh>
    <rPh sb="7" eb="9">
      <t>ヒョウカ</t>
    </rPh>
    <rPh sb="9" eb="11">
      <t>ソンエキ</t>
    </rPh>
    <rPh sb="11" eb="12">
      <t>トウ</t>
    </rPh>
    <phoneticPr fontId="3"/>
  </si>
  <si>
    <t>①固定資産売却益</t>
    <rPh sb="1" eb="3">
      <t>コテイ</t>
    </rPh>
    <rPh sb="3" eb="5">
      <t>シサン</t>
    </rPh>
    <rPh sb="5" eb="8">
      <t>バイキャクエキ</t>
    </rPh>
    <phoneticPr fontId="3"/>
  </si>
  <si>
    <t>建物売却益</t>
    <rPh sb="0" eb="2">
      <t>タテモノ</t>
    </rPh>
    <rPh sb="2" eb="5">
      <t>バイキャクエキ</t>
    </rPh>
    <phoneticPr fontId="3"/>
  </si>
  <si>
    <t>車両運搬具売却益</t>
    <rPh sb="0" eb="2">
      <t>シャリョウ</t>
    </rPh>
    <rPh sb="2" eb="4">
      <t>ウンパン</t>
    </rPh>
    <rPh sb="4" eb="5">
      <t>グ</t>
    </rPh>
    <rPh sb="5" eb="8">
      <t>バイキャクエキ</t>
    </rPh>
    <phoneticPr fontId="3"/>
  </si>
  <si>
    <t>什器備品売却益</t>
    <rPh sb="0" eb="2">
      <t>ジュウキ</t>
    </rPh>
    <rPh sb="2" eb="4">
      <t>ビヒン</t>
    </rPh>
    <rPh sb="4" eb="7">
      <t>バイキャクエキ</t>
    </rPh>
    <phoneticPr fontId="3"/>
  </si>
  <si>
    <t>土地売却益</t>
    <rPh sb="0" eb="2">
      <t>トチ</t>
    </rPh>
    <rPh sb="2" eb="5">
      <t>バイキャクエキ</t>
    </rPh>
    <phoneticPr fontId="3"/>
  </si>
  <si>
    <t>借地権売却益</t>
    <rPh sb="0" eb="2">
      <t>シャクチ</t>
    </rPh>
    <rPh sb="2" eb="3">
      <t>ケン</t>
    </rPh>
    <rPh sb="3" eb="6">
      <t>バイキャクエキ</t>
    </rPh>
    <phoneticPr fontId="3"/>
  </si>
  <si>
    <t>電話加入権売却益</t>
    <rPh sb="0" eb="2">
      <t>デンワ</t>
    </rPh>
    <rPh sb="2" eb="5">
      <t>カニュウケン</t>
    </rPh>
    <rPh sb="5" eb="8">
      <t>バイキャクエキ</t>
    </rPh>
    <phoneticPr fontId="3"/>
  </si>
  <si>
    <t>②固定資産受贈益</t>
    <rPh sb="1" eb="3">
      <t>コテイ</t>
    </rPh>
    <rPh sb="3" eb="5">
      <t>シサン</t>
    </rPh>
    <rPh sb="5" eb="7">
      <t>ジュゾウ</t>
    </rPh>
    <rPh sb="7" eb="8">
      <t>エキ</t>
    </rPh>
    <phoneticPr fontId="3"/>
  </si>
  <si>
    <t>土地受贈益</t>
    <rPh sb="0" eb="2">
      <t>トチ</t>
    </rPh>
    <rPh sb="2" eb="4">
      <t>ジュゾウ</t>
    </rPh>
    <rPh sb="4" eb="5">
      <t>エキ</t>
    </rPh>
    <phoneticPr fontId="3"/>
  </si>
  <si>
    <t>投資有価証券受贈益</t>
    <rPh sb="0" eb="2">
      <t>トウシ</t>
    </rPh>
    <rPh sb="2" eb="4">
      <t>ユウカ</t>
    </rPh>
    <rPh sb="4" eb="6">
      <t>ショウケン</t>
    </rPh>
    <rPh sb="6" eb="8">
      <t>ジュゾウ</t>
    </rPh>
    <rPh sb="8" eb="9">
      <t>エキ</t>
    </rPh>
    <phoneticPr fontId="3"/>
  </si>
  <si>
    <t>①固定資産売却損</t>
    <rPh sb="1" eb="3">
      <t>コテイ</t>
    </rPh>
    <rPh sb="3" eb="5">
      <t>シサン</t>
    </rPh>
    <rPh sb="5" eb="7">
      <t>バイキャク</t>
    </rPh>
    <rPh sb="7" eb="8">
      <t>ゾン</t>
    </rPh>
    <phoneticPr fontId="3"/>
  </si>
  <si>
    <t>建物売却損</t>
    <rPh sb="0" eb="2">
      <t>タテモノ</t>
    </rPh>
    <rPh sb="2" eb="4">
      <t>バイキャク</t>
    </rPh>
    <rPh sb="4" eb="5">
      <t>ゾン</t>
    </rPh>
    <phoneticPr fontId="3"/>
  </si>
  <si>
    <t>車両運搬具売却損</t>
    <rPh sb="0" eb="2">
      <t>シャリョウ</t>
    </rPh>
    <rPh sb="2" eb="4">
      <t>ウンパン</t>
    </rPh>
    <rPh sb="4" eb="5">
      <t>グ</t>
    </rPh>
    <rPh sb="5" eb="7">
      <t>バイキャク</t>
    </rPh>
    <rPh sb="7" eb="8">
      <t>ゾン</t>
    </rPh>
    <phoneticPr fontId="3"/>
  </si>
  <si>
    <t>什器備品売却損</t>
    <rPh sb="0" eb="2">
      <t>ジュウキ</t>
    </rPh>
    <rPh sb="2" eb="4">
      <t>ビヒン</t>
    </rPh>
    <rPh sb="4" eb="6">
      <t>バイキャク</t>
    </rPh>
    <rPh sb="6" eb="7">
      <t>ゾン</t>
    </rPh>
    <phoneticPr fontId="3"/>
  </si>
  <si>
    <t>土地売却損</t>
    <rPh sb="0" eb="2">
      <t>トチ</t>
    </rPh>
    <rPh sb="2" eb="4">
      <t>バイキャク</t>
    </rPh>
    <rPh sb="4" eb="5">
      <t>ゾン</t>
    </rPh>
    <phoneticPr fontId="3"/>
  </si>
  <si>
    <t>借地権売却損</t>
    <rPh sb="0" eb="2">
      <t>シャクチ</t>
    </rPh>
    <rPh sb="2" eb="3">
      <t>ケン</t>
    </rPh>
    <rPh sb="3" eb="6">
      <t>バイキャクゾン</t>
    </rPh>
    <phoneticPr fontId="3"/>
  </si>
  <si>
    <t>電話加入権売却損</t>
    <rPh sb="0" eb="2">
      <t>デンワ</t>
    </rPh>
    <rPh sb="2" eb="5">
      <t>カニュウケン</t>
    </rPh>
    <rPh sb="5" eb="7">
      <t>バイキャク</t>
    </rPh>
    <rPh sb="7" eb="8">
      <t>ゾン</t>
    </rPh>
    <phoneticPr fontId="3"/>
  </si>
  <si>
    <t>②固定資産除却損</t>
    <rPh sb="1" eb="3">
      <t>コテイ</t>
    </rPh>
    <rPh sb="3" eb="5">
      <t>シサン</t>
    </rPh>
    <rPh sb="5" eb="7">
      <t>ジョキャク</t>
    </rPh>
    <rPh sb="7" eb="8">
      <t>ソン</t>
    </rPh>
    <phoneticPr fontId="3"/>
  </si>
  <si>
    <t>土地減損損失</t>
    <rPh sb="0" eb="2">
      <t>トチ</t>
    </rPh>
    <rPh sb="2" eb="4">
      <t>ゲンソン</t>
    </rPh>
    <rPh sb="4" eb="6">
      <t>ソンシツ</t>
    </rPh>
    <phoneticPr fontId="3"/>
  </si>
  <si>
    <t>投資有価証券減損損失</t>
    <rPh sb="0" eb="2">
      <t>トウシ</t>
    </rPh>
    <rPh sb="2" eb="4">
      <t>ユウカ</t>
    </rPh>
    <rPh sb="4" eb="6">
      <t>ショウケン</t>
    </rPh>
    <rPh sb="6" eb="8">
      <t>ゲンソン</t>
    </rPh>
    <rPh sb="8" eb="10">
      <t>ソンシツ</t>
    </rPh>
    <phoneticPr fontId="3"/>
  </si>
  <si>
    <t>③災害損失</t>
    <rPh sb="1" eb="3">
      <t>サイガイ</t>
    </rPh>
    <rPh sb="3" eb="5">
      <t>ソンシツ</t>
    </rPh>
    <phoneticPr fontId="3"/>
  </si>
  <si>
    <t>①受取補助金等</t>
    <rPh sb="1" eb="3">
      <t>ウケトリ</t>
    </rPh>
    <rPh sb="3" eb="7">
      <t>ホジョキントウ</t>
    </rPh>
    <phoneticPr fontId="3"/>
  </si>
  <si>
    <t>受取民間助成金</t>
    <rPh sb="0" eb="2">
      <t>ウケトリ</t>
    </rPh>
    <rPh sb="2" eb="4">
      <t>ミンカン</t>
    </rPh>
    <rPh sb="4" eb="6">
      <t>ジョセイ</t>
    </rPh>
    <rPh sb="6" eb="7">
      <t>キン</t>
    </rPh>
    <phoneticPr fontId="3"/>
  </si>
  <si>
    <t>②受取負担金</t>
    <rPh sb="1" eb="3">
      <t>ウケトリ</t>
    </rPh>
    <rPh sb="3" eb="6">
      <t>フタンキン</t>
    </rPh>
    <phoneticPr fontId="3"/>
  </si>
  <si>
    <t>③受取寄付金</t>
    <rPh sb="1" eb="3">
      <t>ウケトリ</t>
    </rPh>
    <rPh sb="3" eb="6">
      <t>キフキン</t>
    </rPh>
    <phoneticPr fontId="3"/>
  </si>
  <si>
    <t>④固定資産受贈益</t>
    <rPh sb="1" eb="3">
      <t>コテイ</t>
    </rPh>
    <rPh sb="3" eb="5">
      <t>シサン</t>
    </rPh>
    <rPh sb="5" eb="7">
      <t>ジュゾウ</t>
    </rPh>
    <rPh sb="7" eb="8">
      <t>エキ</t>
    </rPh>
    <phoneticPr fontId="3"/>
  </si>
  <si>
    <t>⑤基本財産評価益</t>
    <rPh sb="1" eb="3">
      <t>キホン</t>
    </rPh>
    <rPh sb="3" eb="5">
      <t>ザイサン</t>
    </rPh>
    <rPh sb="5" eb="8">
      <t>ヒョウカエキ</t>
    </rPh>
    <phoneticPr fontId="3"/>
  </si>
  <si>
    <t>⑥特定資産評価益</t>
    <rPh sb="1" eb="3">
      <t>トクテイ</t>
    </rPh>
    <rPh sb="3" eb="5">
      <t>シサン</t>
    </rPh>
    <rPh sb="5" eb="7">
      <t>ヒョウカ</t>
    </rPh>
    <rPh sb="7" eb="8">
      <t>エキ</t>
    </rPh>
    <phoneticPr fontId="3"/>
  </si>
  <si>
    <t>⑦基本財産評価損</t>
    <rPh sb="1" eb="3">
      <t>キホン</t>
    </rPh>
    <rPh sb="3" eb="5">
      <t>ザイサン</t>
    </rPh>
    <rPh sb="5" eb="7">
      <t>ヒョウカ</t>
    </rPh>
    <rPh sb="7" eb="8">
      <t>ゾン</t>
    </rPh>
    <phoneticPr fontId="3"/>
  </si>
  <si>
    <t>⑧特定資産評価損</t>
    <rPh sb="1" eb="3">
      <t>トクテイ</t>
    </rPh>
    <rPh sb="3" eb="5">
      <t>シサン</t>
    </rPh>
    <rPh sb="5" eb="7">
      <t>ヒョウカ</t>
    </rPh>
    <rPh sb="7" eb="8">
      <t>ゾン</t>
    </rPh>
    <phoneticPr fontId="3"/>
  </si>
  <si>
    <t>⑨一般正味財産への振替額</t>
    <phoneticPr fontId="3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</si>
  <si>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"/>
  </si>
  <si>
    <t>事務局人件費</t>
    <phoneticPr fontId="3"/>
  </si>
  <si>
    <t>家賃</t>
    <phoneticPr fontId="3"/>
  </si>
  <si>
    <t>総会費</t>
    <phoneticPr fontId="3"/>
  </si>
  <si>
    <t>理事会費</t>
    <phoneticPr fontId="3"/>
  </si>
  <si>
    <t>通信費</t>
    <phoneticPr fontId="3"/>
  </si>
  <si>
    <t>消耗品費</t>
    <phoneticPr fontId="3"/>
  </si>
  <si>
    <t>印刷製本費</t>
    <phoneticPr fontId="3"/>
  </si>
  <si>
    <t>交際費</t>
    <phoneticPr fontId="3"/>
  </si>
  <si>
    <t>慶弔費</t>
    <phoneticPr fontId="3"/>
  </si>
  <si>
    <t>租税公課</t>
    <phoneticPr fontId="3"/>
  </si>
  <si>
    <t>支払手数料</t>
    <phoneticPr fontId="3"/>
  </si>
  <si>
    <t>会員支給品</t>
    <phoneticPr fontId="3"/>
  </si>
  <si>
    <t>光熱費</t>
    <phoneticPr fontId="3"/>
  </si>
  <si>
    <t>雑費</t>
    <phoneticPr fontId="3"/>
  </si>
  <si>
    <t>他４
研修事業</t>
    <rPh sb="0" eb="1">
      <t>タ</t>
    </rPh>
    <rPh sb="3" eb="5">
      <t>ケンシュウ</t>
    </rPh>
    <rPh sb="5" eb="7">
      <t>ジギョウ</t>
    </rPh>
    <phoneticPr fontId="3"/>
  </si>
  <si>
    <t>懇親会費</t>
    <rPh sb="0" eb="2">
      <t>コンシン</t>
    </rPh>
    <rPh sb="2" eb="4">
      <t>カイヒ</t>
    </rPh>
    <phoneticPr fontId="3"/>
  </si>
  <si>
    <t>実施事業等会計</t>
    <rPh sb="0" eb="2">
      <t>ジッシ</t>
    </rPh>
    <rPh sb="2" eb="4">
      <t>ジギョウ</t>
    </rPh>
    <rPh sb="4" eb="5">
      <t>トウ</t>
    </rPh>
    <rPh sb="5" eb="7">
      <t>カイケイ</t>
    </rPh>
    <phoneticPr fontId="3"/>
  </si>
  <si>
    <t>その他会計</t>
    <rPh sb="2" eb="3">
      <t>タ</t>
    </rPh>
    <rPh sb="3" eb="5">
      <t>カイケイ</t>
    </rPh>
    <phoneticPr fontId="3"/>
  </si>
  <si>
    <t>広告宣伝費</t>
    <rPh sb="0" eb="2">
      <t>コウコク</t>
    </rPh>
    <rPh sb="2" eb="5">
      <t>センデンヒ</t>
    </rPh>
    <phoneticPr fontId="1"/>
  </si>
  <si>
    <t>平成28年1月1日から平成28年12月31日まで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3"/>
  </si>
  <si>
    <t>新入会員会費</t>
  </si>
  <si>
    <t>未収会費</t>
    <rPh sb="0" eb="2">
      <t>ミシュウ</t>
    </rPh>
    <rPh sb="2" eb="4">
      <t>カイヒ</t>
    </rPh>
    <phoneticPr fontId="1"/>
  </si>
  <si>
    <t>未収補助金</t>
    <rPh sb="0" eb="2">
      <t>ミシュウ</t>
    </rPh>
    <rPh sb="2" eb="5">
      <t>ホジョキン</t>
    </rPh>
    <phoneticPr fontId="3"/>
  </si>
  <si>
    <t>継１　　　　　　　</t>
    <rPh sb="0" eb="1">
      <t>ツギ</t>
    </rPh>
    <phoneticPr fontId="3"/>
  </si>
  <si>
    <t xml:space="preserve">他１
</t>
    <phoneticPr fontId="1"/>
  </si>
  <si>
    <t xml:space="preserve">他２
</t>
    <phoneticPr fontId="1"/>
  </si>
  <si>
    <t xml:space="preserve">他３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</si>
</sst>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△ &quot;#,##0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0" fillId="0" borderId="0">
      <alignment vertical="top"/>
    </xf>
    <xf numFmtId="0" fontId="2" fillId="0" borderId="0"/>
    <xf numFmtId="9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5">
    <xf numFmtId="0" fontId="0" fillId="0" borderId="0" xfId="0">
      <alignment vertical="center"/>
    </xf>
    <xf numFmtId="176" fontId="8" fillId="0" borderId="4" xfId="4" applyNumberFormat="1" applyFont="1" applyFill="1" applyBorder="1" applyAlignment="1">
      <alignment vertical="center" shrinkToFit="1"/>
    </xf>
    <xf numFmtId="176" fontId="8" fillId="0" borderId="4" xfId="4" applyNumberFormat="1" applyFont="1" applyFill="1" applyBorder="1" applyAlignment="1">
      <alignment horizontal="center" vertical="center" shrinkToFit="1"/>
    </xf>
    <xf numFmtId="176" fontId="8" fillId="0" borderId="0" xfId="4" applyNumberFormat="1" applyFont="1" applyFill="1" applyBorder="1" applyAlignment="1">
      <alignment horizontal="left" vertical="center"/>
    </xf>
    <xf numFmtId="0" fontId="13" fillId="0" borderId="0" xfId="13" applyFont="1">
      <alignment vertical="center"/>
    </xf>
    <xf numFmtId="3" fontId="9" fillId="0" borderId="7" xfId="4" applyNumberFormat="1" applyFont="1" applyBorder="1">
      <alignment vertical="center"/>
    </xf>
    <xf numFmtId="176" fontId="13" fillId="0" borderId="0" xfId="8" applyNumberFormat="1" applyFont="1">
      <alignment vertical="center"/>
    </xf>
    <xf numFmtId="176" fontId="16" fillId="0" borderId="3" xfId="5" applyNumberFormat="1" applyFont="1" applyFill="1" applyBorder="1" applyAlignment="1">
      <alignment horizontal="center" vertical="center"/>
    </xf>
    <xf numFmtId="176" fontId="16" fillId="0" borderId="0" xfId="5" applyNumberFormat="1" applyFont="1" applyFill="1" applyBorder="1" applyAlignment="1">
      <alignment horizontal="center" vertical="center"/>
    </xf>
    <xf numFmtId="176" fontId="16" fillId="0" borderId="3" xfId="5" applyNumberFormat="1" applyFont="1" applyFill="1" applyBorder="1" applyAlignment="1">
      <alignment horizontal="center" vertical="center" shrinkToFit="1"/>
    </xf>
    <xf numFmtId="176" fontId="16" fillId="0" borderId="0" xfId="5" applyNumberFormat="1" applyFont="1" applyFill="1" applyBorder="1" applyAlignment="1">
      <alignment horizontal="center" vertical="center" shrinkToFit="1"/>
    </xf>
    <xf numFmtId="176" fontId="6" fillId="2" borderId="12" xfId="5" applyNumberFormat="1" applyFont="1" applyFill="1" applyBorder="1">
      <alignment vertical="center"/>
    </xf>
    <xf numFmtId="176" fontId="6" fillId="2" borderId="13" xfId="5" applyNumberFormat="1" applyFont="1" applyFill="1" applyBorder="1">
      <alignment vertical="center"/>
    </xf>
    <xf numFmtId="176" fontId="6" fillId="2" borderId="1" xfId="5" applyNumberFormat="1" applyFont="1" applyFill="1" applyBorder="1">
      <alignment vertical="center"/>
    </xf>
    <xf numFmtId="176" fontId="17" fillId="2" borderId="3" xfId="5" applyNumberFormat="1" applyFont="1" applyFill="1" applyBorder="1">
      <alignment vertical="center"/>
    </xf>
    <xf numFmtId="176" fontId="17" fillId="2" borderId="0" xfId="5" applyNumberFormat="1" applyFont="1" applyFill="1" applyBorder="1">
      <alignment vertical="center"/>
    </xf>
    <xf numFmtId="176" fontId="6" fillId="0" borderId="6" xfId="5" applyNumberFormat="1" applyFont="1" applyFill="1" applyBorder="1">
      <alignment vertical="center"/>
    </xf>
    <xf numFmtId="176" fontId="6" fillId="0" borderId="0" xfId="5" applyNumberFormat="1" applyFont="1" applyFill="1" applyBorder="1">
      <alignment vertical="center"/>
    </xf>
    <xf numFmtId="176" fontId="6" fillId="0" borderId="14" xfId="5" applyNumberFormat="1" applyFont="1" applyFill="1" applyBorder="1">
      <alignment vertical="center"/>
    </xf>
    <xf numFmtId="176" fontId="6" fillId="0" borderId="4" xfId="5" applyNumberFormat="1" applyFont="1" applyFill="1" applyBorder="1">
      <alignment vertical="center"/>
    </xf>
    <xf numFmtId="176" fontId="6" fillId="0" borderId="7" xfId="5" applyNumberFormat="1" applyFont="1" applyFill="1" applyBorder="1">
      <alignment vertical="center"/>
    </xf>
    <xf numFmtId="176" fontId="6" fillId="0" borderId="3" xfId="5" applyNumberFormat="1" applyFont="1" applyFill="1" applyBorder="1">
      <alignment vertical="center"/>
    </xf>
    <xf numFmtId="176" fontId="17" fillId="0" borderId="3" xfId="5" applyNumberFormat="1" applyFont="1" applyFill="1" applyBorder="1">
      <alignment vertical="center"/>
    </xf>
    <xf numFmtId="176" fontId="17" fillId="0" borderId="0" xfId="5" applyNumberFormat="1" applyFont="1" applyFill="1" applyBorder="1">
      <alignment vertical="center"/>
    </xf>
    <xf numFmtId="176" fontId="5" fillId="0" borderId="11" xfId="5" applyNumberFormat="1" applyFont="1" applyFill="1" applyBorder="1">
      <alignment vertical="center"/>
    </xf>
    <xf numFmtId="176" fontId="5" fillId="0" borderId="2" xfId="5" applyNumberFormat="1" applyFont="1" applyFill="1" applyBorder="1">
      <alignment vertical="center"/>
    </xf>
    <xf numFmtId="176" fontId="5" fillId="0" borderId="8" xfId="5" applyNumberFormat="1" applyFont="1" applyFill="1" applyBorder="1">
      <alignment vertical="center"/>
    </xf>
    <xf numFmtId="176" fontId="5" fillId="0" borderId="5" xfId="5" applyNumberFormat="1" applyFont="1" applyFill="1" applyBorder="1">
      <alignment vertical="center"/>
    </xf>
    <xf numFmtId="176" fontId="16" fillId="0" borderId="3" xfId="5" applyNumberFormat="1" applyFont="1" applyFill="1" applyBorder="1">
      <alignment vertical="center"/>
    </xf>
    <xf numFmtId="176" fontId="16" fillId="0" borderId="0" xfId="5" applyNumberFormat="1" applyFont="1" applyFill="1" applyBorder="1">
      <alignment vertical="center"/>
    </xf>
    <xf numFmtId="38" fontId="6" fillId="0" borderId="0" xfId="5" applyFont="1" applyFill="1" applyBorder="1">
      <alignment vertical="center"/>
    </xf>
    <xf numFmtId="176" fontId="5" fillId="0" borderId="3" xfId="5" applyNumberFormat="1" applyFont="1" applyFill="1" applyBorder="1">
      <alignment vertical="center"/>
    </xf>
    <xf numFmtId="176" fontId="5" fillId="0" borderId="0" xfId="5" applyNumberFormat="1" applyFont="1" applyFill="1" applyBorder="1">
      <alignment vertical="center"/>
    </xf>
    <xf numFmtId="38" fontId="5" fillId="0" borderId="0" xfId="5" applyFont="1" applyFill="1" applyBorder="1">
      <alignment vertical="center"/>
    </xf>
    <xf numFmtId="176" fontId="5" fillId="0" borderId="7" xfId="5" applyNumberFormat="1" applyFont="1" applyFill="1" applyBorder="1">
      <alignment vertical="center"/>
    </xf>
    <xf numFmtId="176" fontId="6" fillId="0" borderId="11" xfId="5" applyNumberFormat="1" applyFont="1" applyFill="1" applyBorder="1">
      <alignment vertical="center"/>
    </xf>
    <xf numFmtId="176" fontId="6" fillId="0" borderId="2" xfId="5" applyNumberFormat="1" applyFont="1" applyFill="1" applyBorder="1">
      <alignment vertical="center"/>
    </xf>
    <xf numFmtId="38" fontId="5" fillId="0" borderId="2" xfId="5" applyFont="1" applyFill="1" applyBorder="1">
      <alignment vertical="center"/>
    </xf>
    <xf numFmtId="176" fontId="6" fillId="3" borderId="12" xfId="5" applyNumberFormat="1" applyFont="1" applyFill="1" applyBorder="1">
      <alignment vertical="center"/>
    </xf>
    <xf numFmtId="176" fontId="6" fillId="3" borderId="13" xfId="5" applyNumberFormat="1" applyFont="1" applyFill="1" applyBorder="1">
      <alignment vertical="center"/>
    </xf>
    <xf numFmtId="176" fontId="6" fillId="3" borderId="13" xfId="5" applyNumberFormat="1" applyFont="1" applyFill="1" applyBorder="1" applyAlignment="1">
      <alignment horizontal="right" vertical="center"/>
    </xf>
    <xf numFmtId="176" fontId="6" fillId="3" borderId="1" xfId="5" applyNumberFormat="1" applyFont="1" applyFill="1" applyBorder="1">
      <alignment vertical="center"/>
    </xf>
    <xf numFmtId="176" fontId="17" fillId="3" borderId="3" xfId="5" applyNumberFormat="1" applyFont="1" applyFill="1" applyBorder="1">
      <alignment vertical="center"/>
    </xf>
    <xf numFmtId="176" fontId="17" fillId="3" borderId="0" xfId="5" applyNumberFormat="1" applyFont="1" applyFill="1" applyBorder="1">
      <alignment vertical="center"/>
    </xf>
    <xf numFmtId="176" fontId="6" fillId="0" borderId="8" xfId="5" applyNumberFormat="1" applyFont="1" applyFill="1" applyBorder="1">
      <alignment vertical="center"/>
    </xf>
    <xf numFmtId="0" fontId="5" fillId="0" borderId="0" xfId="13" applyFont="1" applyFill="1" applyBorder="1" applyAlignment="1">
      <alignment horizontal="left" vertical="center"/>
    </xf>
    <xf numFmtId="176" fontId="5" fillId="0" borderId="0" xfId="5" applyNumberFormat="1" applyFont="1" applyFill="1" applyBorder="1" applyAlignment="1">
      <alignment vertical="center"/>
    </xf>
    <xf numFmtId="38" fontId="5" fillId="0" borderId="2" xfId="5" applyFont="1" applyFill="1" applyBorder="1" applyAlignment="1">
      <alignment vertical="center"/>
    </xf>
    <xf numFmtId="176" fontId="5" fillId="0" borderId="12" xfId="5" applyNumberFormat="1" applyFont="1" applyFill="1" applyBorder="1">
      <alignment vertical="center"/>
    </xf>
    <xf numFmtId="176" fontId="5" fillId="0" borderId="13" xfId="5" applyNumberFormat="1" applyFont="1" applyFill="1" applyBorder="1">
      <alignment vertical="center"/>
    </xf>
    <xf numFmtId="176" fontId="5" fillId="0" borderId="13" xfId="5" applyNumberFormat="1" applyFont="1" applyFill="1" applyBorder="1" applyAlignment="1">
      <alignment horizontal="right" vertical="center"/>
    </xf>
    <xf numFmtId="176" fontId="5" fillId="0" borderId="14" xfId="5" applyNumberFormat="1" applyFont="1" applyFill="1" applyBorder="1">
      <alignment vertical="center"/>
    </xf>
    <xf numFmtId="176" fontId="6" fillId="0" borderId="12" xfId="5" applyNumberFormat="1" applyFont="1" applyFill="1" applyBorder="1">
      <alignment vertical="center"/>
    </xf>
    <xf numFmtId="176" fontId="6" fillId="0" borderId="13" xfId="5" applyNumberFormat="1" applyFont="1" applyFill="1" applyBorder="1">
      <alignment vertical="center"/>
    </xf>
    <xf numFmtId="38" fontId="6" fillId="0" borderId="13" xfId="5" applyFont="1" applyBorder="1">
      <alignment vertical="center"/>
    </xf>
    <xf numFmtId="38" fontId="6" fillId="0" borderId="2" xfId="5" applyFont="1" applyBorder="1">
      <alignment vertical="center"/>
    </xf>
    <xf numFmtId="176" fontId="6" fillId="4" borderId="6" xfId="5" applyNumberFormat="1" applyFont="1" applyFill="1" applyBorder="1">
      <alignment vertical="center"/>
    </xf>
    <xf numFmtId="176" fontId="6" fillId="4" borderId="9" xfId="5" applyNumberFormat="1" applyFont="1" applyFill="1" applyBorder="1">
      <alignment vertical="center"/>
    </xf>
    <xf numFmtId="176" fontId="6" fillId="4" borderId="9" xfId="5" applyNumberFormat="1" applyFont="1" applyFill="1" applyBorder="1" applyAlignment="1">
      <alignment horizontal="right" vertical="center"/>
    </xf>
    <xf numFmtId="176" fontId="6" fillId="4" borderId="1" xfId="5" applyNumberFormat="1" applyFont="1" applyFill="1" applyBorder="1">
      <alignment vertical="center"/>
    </xf>
    <xf numFmtId="176" fontId="5" fillId="0" borderId="15" xfId="5" applyNumberFormat="1" applyFont="1" applyFill="1" applyBorder="1">
      <alignment vertical="center"/>
    </xf>
    <xf numFmtId="176" fontId="5" fillId="0" borderId="16" xfId="5" applyNumberFormat="1" applyFont="1" applyFill="1" applyBorder="1">
      <alignment vertical="center"/>
    </xf>
    <xf numFmtId="176" fontId="5" fillId="0" borderId="16" xfId="5" applyNumberFormat="1" applyFont="1" applyFill="1" applyBorder="1" applyAlignment="1">
      <alignment horizontal="right" vertical="center"/>
    </xf>
    <xf numFmtId="176" fontId="6" fillId="0" borderId="17" xfId="5" applyNumberFormat="1" applyFont="1" applyFill="1" applyBorder="1">
      <alignment vertical="center"/>
    </xf>
    <xf numFmtId="176" fontId="6" fillId="2" borderId="11" xfId="5" applyNumberFormat="1" applyFont="1" applyFill="1" applyBorder="1">
      <alignment vertical="center"/>
    </xf>
    <xf numFmtId="176" fontId="6" fillId="2" borderId="2" xfId="5" applyNumberFormat="1" applyFont="1" applyFill="1" applyBorder="1">
      <alignment vertical="center"/>
    </xf>
    <xf numFmtId="176" fontId="6" fillId="2" borderId="8" xfId="5" applyNumberFormat="1" applyFont="1" applyFill="1" applyBorder="1">
      <alignment vertical="center"/>
    </xf>
    <xf numFmtId="38" fontId="5" fillId="0" borderId="0" xfId="5" applyFont="1" applyBorder="1">
      <alignment vertical="center"/>
    </xf>
    <xf numFmtId="38" fontId="5" fillId="0" borderId="3" xfId="5" applyFont="1" applyBorder="1">
      <alignment vertical="center"/>
    </xf>
    <xf numFmtId="38" fontId="5" fillId="0" borderId="2" xfId="5" applyFont="1" applyBorder="1">
      <alignment vertical="center"/>
    </xf>
    <xf numFmtId="38" fontId="5" fillId="0" borderId="11" xfId="5" applyFont="1" applyBorder="1">
      <alignment vertical="center"/>
    </xf>
    <xf numFmtId="38" fontId="6" fillId="0" borderId="0" xfId="5" applyFont="1" applyBorder="1">
      <alignment vertical="center"/>
    </xf>
    <xf numFmtId="176" fontId="5" fillId="0" borderId="1" xfId="5" applyNumberFormat="1" applyFont="1" applyFill="1" applyBorder="1">
      <alignment vertical="center"/>
    </xf>
    <xf numFmtId="176" fontId="6" fillId="0" borderId="13" xfId="5" applyNumberFormat="1" applyFont="1" applyFill="1" applyBorder="1" applyAlignment="1">
      <alignment horizontal="right" vertical="center"/>
    </xf>
    <xf numFmtId="176" fontId="6" fillId="0" borderId="1" xfId="5" applyNumberFormat="1" applyFont="1" applyFill="1" applyBorder="1">
      <alignment vertical="center"/>
    </xf>
    <xf numFmtId="176" fontId="6" fillId="0" borderId="0" xfId="9" applyNumberFormat="1" applyFont="1" applyFill="1" applyBorder="1">
      <alignment vertical="center"/>
    </xf>
    <xf numFmtId="176" fontId="6" fillId="0" borderId="18" xfId="5" applyNumberFormat="1" applyFont="1" applyFill="1" applyBorder="1">
      <alignment vertical="center"/>
    </xf>
    <xf numFmtId="176" fontId="6" fillId="0" borderId="15" xfId="5" applyNumberFormat="1" applyFont="1" applyFill="1" applyBorder="1">
      <alignment vertical="center"/>
    </xf>
    <xf numFmtId="176" fontId="6" fillId="0" borderId="16" xfId="5" applyNumberFormat="1" applyFont="1" applyFill="1" applyBorder="1">
      <alignment vertical="center"/>
    </xf>
    <xf numFmtId="176" fontId="6" fillId="0" borderId="16" xfId="5" applyNumberFormat="1" applyFont="1" applyFill="1" applyBorder="1" applyAlignment="1">
      <alignment horizontal="right" vertical="center"/>
    </xf>
    <xf numFmtId="176" fontId="6" fillId="0" borderId="9" xfId="5" applyNumberFormat="1" applyFont="1" applyFill="1" applyBorder="1">
      <alignment vertical="center"/>
    </xf>
    <xf numFmtId="176" fontId="6" fillId="0" borderId="9" xfId="5" applyNumberFormat="1" applyFont="1" applyFill="1" applyBorder="1" applyAlignment="1">
      <alignment horizontal="right" vertical="center"/>
    </xf>
    <xf numFmtId="176" fontId="6" fillId="2" borderId="19" xfId="5" applyNumberFormat="1" applyFont="1" applyFill="1" applyBorder="1">
      <alignment vertical="center"/>
    </xf>
    <xf numFmtId="176" fontId="6" fillId="2" borderId="20" xfId="5" applyNumberFormat="1" applyFont="1" applyFill="1" applyBorder="1">
      <alignment vertical="center"/>
    </xf>
    <xf numFmtId="176" fontId="6" fillId="2" borderId="21" xfId="5" applyNumberFormat="1" applyFont="1" applyFill="1" applyBorder="1">
      <alignment vertical="center"/>
    </xf>
    <xf numFmtId="38" fontId="5" fillId="0" borderId="13" xfId="5" applyFont="1" applyBorder="1" applyAlignment="1">
      <alignment horizontal="right" vertical="center"/>
    </xf>
    <xf numFmtId="176" fontId="5" fillId="0" borderId="0" xfId="5" applyNumberFormat="1" applyFont="1" applyFill="1" applyAlignment="1">
      <alignment horizontal="left" vertical="center"/>
    </xf>
    <xf numFmtId="176" fontId="5" fillId="0" borderId="1" xfId="5" applyNumberFormat="1" applyFont="1" applyFill="1" applyBorder="1" applyAlignment="1">
      <alignment horizontal="center" vertical="center"/>
    </xf>
    <xf numFmtId="176" fontId="5" fillId="0" borderId="1" xfId="5" applyNumberFormat="1" applyFont="1" applyFill="1" applyBorder="1" applyAlignment="1">
      <alignment horizontal="center" vertical="center" wrapText="1" shrinkToFit="1"/>
    </xf>
    <xf numFmtId="176" fontId="5" fillId="0" borderId="1" xfId="5" applyNumberFormat="1" applyFont="1" applyFill="1" applyBorder="1" applyAlignment="1">
      <alignment horizontal="center" vertical="center" shrinkToFit="1"/>
    </xf>
    <xf numFmtId="176" fontId="6" fillId="5" borderId="9" xfId="5" applyNumberFormat="1" applyFont="1" applyFill="1" applyBorder="1" applyAlignment="1">
      <alignment horizontal="center" vertical="center"/>
    </xf>
    <xf numFmtId="176" fontId="6" fillId="5" borderId="10" xfId="5" applyNumberFormat="1" applyFont="1" applyFill="1" applyBorder="1" applyAlignment="1">
      <alignment horizontal="center" vertical="center"/>
    </xf>
    <xf numFmtId="176" fontId="6" fillId="5" borderId="0" xfId="5" applyNumberFormat="1" applyFont="1" applyFill="1" applyBorder="1" applyAlignment="1">
      <alignment horizontal="center" vertical="center"/>
    </xf>
    <xf numFmtId="176" fontId="6" fillId="5" borderId="4" xfId="5" applyNumberFormat="1" applyFont="1" applyFill="1" applyBorder="1" applyAlignment="1">
      <alignment horizontal="center" vertical="center"/>
    </xf>
    <xf numFmtId="176" fontId="6" fillId="5" borderId="2" xfId="5" applyNumberFormat="1" applyFont="1" applyFill="1" applyBorder="1" applyAlignment="1">
      <alignment horizontal="center" vertical="center"/>
    </xf>
    <xf numFmtId="176" fontId="6" fillId="5" borderId="5" xfId="5" applyNumberFormat="1" applyFont="1" applyFill="1" applyBorder="1" applyAlignment="1">
      <alignment horizontal="center" vertical="center"/>
    </xf>
    <xf numFmtId="176" fontId="5" fillId="0" borderId="14" xfId="5" applyNumberFormat="1" applyFont="1" applyFill="1" applyBorder="1" applyAlignment="1">
      <alignment horizontal="center" vertical="center"/>
    </xf>
    <xf numFmtId="176" fontId="14" fillId="0" borderId="0" xfId="8" applyNumberFormat="1" applyFont="1" applyAlignment="1">
      <alignment horizontal="center" vertical="center"/>
    </xf>
    <xf numFmtId="176" fontId="15" fillId="0" borderId="0" xfId="5" applyNumberFormat="1" applyFont="1" applyFill="1" applyAlignment="1">
      <alignment horizontal="center" vertical="center"/>
    </xf>
    <xf numFmtId="176" fontId="5" fillId="0" borderId="0" xfId="5" applyNumberFormat="1" applyFont="1" applyFill="1" applyAlignment="1">
      <alignment horizontal="right" vertical="center"/>
    </xf>
    <xf numFmtId="176" fontId="5" fillId="0" borderId="12" xfId="5" applyNumberFormat="1" applyFont="1" applyFill="1" applyBorder="1" applyAlignment="1">
      <alignment horizontal="center" vertical="center"/>
    </xf>
    <xf numFmtId="176" fontId="5" fillId="0" borderId="6" xfId="5" applyNumberFormat="1" applyFont="1" applyFill="1" applyBorder="1" applyAlignment="1">
      <alignment horizontal="center" vertical="center"/>
    </xf>
    <xf numFmtId="176" fontId="6" fillId="0" borderId="1" xfId="5" applyNumberFormat="1" applyFont="1" applyFill="1" applyBorder="1" applyAlignment="1">
      <alignment horizontal="center" vertical="center"/>
    </xf>
    <xf numFmtId="176" fontId="6" fillId="0" borderId="13" xfId="5" applyNumberFormat="1" applyFont="1" applyFill="1" applyBorder="1" applyAlignment="1">
      <alignment horizontal="center" vertical="center"/>
    </xf>
    <xf numFmtId="176" fontId="6" fillId="0" borderId="22" xfId="5" applyNumberFormat="1" applyFont="1" applyFill="1" applyBorder="1" applyAlignment="1">
      <alignment horizontal="center" vertical="center"/>
    </xf>
  </cellXfs>
  <cellStyles count="22">
    <cellStyle name="_暫定予算" xfId="1"/>
    <cellStyle name="スタイル 1" xfId="2"/>
    <cellStyle name="パーセント 2" xfId="3"/>
    <cellStyle name="桁区切り 2" xfId="4"/>
    <cellStyle name="桁区切り 2 2" xfId="5"/>
    <cellStyle name="桁区切り 3" xfId="6"/>
    <cellStyle name="桁区切り 3 2" xfId="7"/>
    <cellStyle name="桁区切り 4" xfId="8"/>
    <cellStyle name="桁区切り 5" xfId="9"/>
    <cellStyle name="桁区切り 6" xfId="10"/>
    <cellStyle name="通貨 2" xfId="11"/>
    <cellStyle name="通貨 3" xfId="12"/>
    <cellStyle name="標準" xfId="0" builtinId="0"/>
    <cellStyle name="標準 2" xfId="13"/>
    <cellStyle name="標準 2 2" xfId="14"/>
    <cellStyle name="標準 3" xfId="15"/>
    <cellStyle name="標準 3 2" xfId="16"/>
    <cellStyle name="標準 4" xfId="17"/>
    <cellStyle name="標準 4 2" xfId="18"/>
    <cellStyle name="標準 5" xfId="19"/>
    <cellStyle name="標準 5 2" xfId="20"/>
    <cellStyle name="標準 6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tabSelected="1" topLeftCell="B1" zoomScaleNormal="100" workbookViewId="0">
      <pane xSplit="5" ySplit="6" topLeftCell="L123" activePane="bottomRight" state="frozen"/>
      <selection activeCell="B1" sqref="B1"/>
      <selection pane="topRight" activeCell="G1" sqref="G1"/>
      <selection pane="bottomLeft" activeCell="B7" sqref="B7"/>
      <selection pane="bottomRight" activeCell="F149" sqref="F149"/>
    </sheetView>
  </sheetViews>
  <sheetFormatPr defaultColWidth="9" defaultRowHeight="13.5"/>
  <cols>
    <col min="1" max="4" width="2.625" style="4" customWidth="1"/>
    <col min="5" max="5" width="9" style="4"/>
    <col min="6" max="6" width="25.125" style="4" customWidth="1"/>
    <col min="7" max="12" width="13" style="4" customWidth="1"/>
    <col min="13" max="13" width="18" style="4" customWidth="1"/>
    <col min="14" max="18" width="13" style="4" customWidth="1"/>
    <col min="19" max="16384" width="9" style="4"/>
  </cols>
  <sheetData>
    <row r="1" spans="1:19" s="6" customFormat="1" ht="30" customHeight="1">
      <c r="A1" s="97" t="s">
        <v>134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9" ht="17.25">
      <c r="A2" s="98" t="s">
        <v>154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9">
      <c r="A3" s="99" t="s">
        <v>56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9" s="8" customFormat="1" ht="12.95" customHeight="1">
      <c r="A4" s="87" t="s">
        <v>1</v>
      </c>
      <c r="B4" s="87"/>
      <c r="C4" s="87"/>
      <c r="D4" s="87"/>
      <c r="E4" s="87"/>
      <c r="F4" s="100"/>
      <c r="G4" s="102" t="s">
        <v>151</v>
      </c>
      <c r="H4" s="102"/>
      <c r="I4" s="102"/>
      <c r="J4" s="103" t="s">
        <v>152</v>
      </c>
      <c r="K4" s="103"/>
      <c r="L4" s="103"/>
      <c r="M4" s="103"/>
      <c r="N4" s="103"/>
      <c r="O4" s="104"/>
      <c r="P4" s="87" t="s">
        <v>57</v>
      </c>
      <c r="Q4" s="87" t="s">
        <v>58</v>
      </c>
      <c r="R4" s="100" t="s">
        <v>59</v>
      </c>
      <c r="S4" s="7"/>
    </row>
    <row r="5" spans="1:19" s="10" customFormat="1" ht="12.95" customHeight="1">
      <c r="A5" s="96"/>
      <c r="B5" s="96"/>
      <c r="C5" s="96"/>
      <c r="D5" s="96"/>
      <c r="E5" s="96"/>
      <c r="F5" s="101"/>
      <c r="G5" s="88" t="s">
        <v>158</v>
      </c>
      <c r="H5" s="87" t="s">
        <v>60</v>
      </c>
      <c r="I5" s="87" t="s">
        <v>61</v>
      </c>
      <c r="J5" s="88" t="s">
        <v>159</v>
      </c>
      <c r="K5" s="88" t="s">
        <v>160</v>
      </c>
      <c r="L5" s="88" t="s">
        <v>161</v>
      </c>
      <c r="M5" s="88" t="s">
        <v>149</v>
      </c>
      <c r="N5" s="87" t="s">
        <v>60</v>
      </c>
      <c r="O5" s="87" t="s">
        <v>61</v>
      </c>
      <c r="P5" s="96"/>
      <c r="Q5" s="96"/>
      <c r="R5" s="101"/>
      <c r="S5" s="9"/>
    </row>
    <row r="6" spans="1:19" s="8" customFormat="1" ht="60" customHeight="1">
      <c r="A6" s="96"/>
      <c r="B6" s="96"/>
      <c r="C6" s="96"/>
      <c r="D6" s="96"/>
      <c r="E6" s="96"/>
      <c r="F6" s="101"/>
      <c r="G6" s="89"/>
      <c r="H6" s="87"/>
      <c r="I6" s="87"/>
      <c r="J6" s="89"/>
      <c r="K6" s="89"/>
      <c r="L6" s="89"/>
      <c r="M6" s="89"/>
      <c r="N6" s="87"/>
      <c r="O6" s="87"/>
      <c r="P6" s="96"/>
      <c r="Q6" s="96"/>
      <c r="R6" s="101"/>
      <c r="S6" s="7"/>
    </row>
    <row r="7" spans="1:19" s="15" customFormat="1" ht="15.75" customHeight="1">
      <c r="A7" s="11" t="s">
        <v>2</v>
      </c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1"/>
      <c r="S7" s="14"/>
    </row>
    <row r="8" spans="1:19" s="23" customFormat="1" ht="15.75" customHeight="1">
      <c r="A8" s="16"/>
      <c r="B8" s="17" t="s">
        <v>3</v>
      </c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22"/>
    </row>
    <row r="9" spans="1:19" s="29" customFormat="1" ht="15.75" customHeight="1">
      <c r="A9" s="24"/>
      <c r="B9" s="25"/>
      <c r="C9" s="25" t="s">
        <v>4</v>
      </c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7"/>
      <c r="Q9" s="26"/>
      <c r="R9" s="24"/>
      <c r="S9" s="28"/>
    </row>
    <row r="10" spans="1:19" s="23" customFormat="1" ht="15.75" customHeight="1">
      <c r="A10" s="21"/>
      <c r="B10" s="17"/>
      <c r="C10" s="17"/>
      <c r="D10" s="30" t="s">
        <v>62</v>
      </c>
      <c r="E10" s="30"/>
      <c r="F10" s="3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2"/>
    </row>
    <row r="11" spans="1:19" s="29" customFormat="1" ht="15.75" customHeight="1">
      <c r="A11" s="31"/>
      <c r="B11" s="32"/>
      <c r="C11" s="32"/>
      <c r="D11" s="33"/>
      <c r="E11" s="33" t="s">
        <v>63</v>
      </c>
      <c r="F11" s="3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28"/>
    </row>
    <row r="12" spans="1:19" s="29" customFormat="1" ht="15.75" customHeight="1">
      <c r="A12" s="31"/>
      <c r="B12" s="32"/>
      <c r="C12" s="32"/>
      <c r="D12" s="33"/>
      <c r="E12" s="33" t="s">
        <v>64</v>
      </c>
      <c r="F12" s="3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28"/>
    </row>
    <row r="13" spans="1:19" s="23" customFormat="1" ht="15.75" customHeight="1">
      <c r="A13" s="35"/>
      <c r="B13" s="36"/>
      <c r="C13" s="36"/>
      <c r="D13" s="37"/>
      <c r="E13" s="37" t="s">
        <v>65</v>
      </c>
      <c r="F13" s="3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22"/>
    </row>
    <row r="14" spans="1:19" s="23" customFormat="1" ht="15.75" customHeight="1">
      <c r="A14" s="21"/>
      <c r="B14" s="17"/>
      <c r="C14" s="17"/>
      <c r="D14" s="30" t="s">
        <v>66</v>
      </c>
      <c r="E14" s="30"/>
      <c r="F14" s="30"/>
      <c r="G14" s="18">
        <f>SUM(G15)</f>
        <v>0</v>
      </c>
      <c r="H14" s="18">
        <f t="shared" ref="H14:Q14" si="0">SUM(H15)</f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20000</v>
      </c>
      <c r="Q14" s="18">
        <f t="shared" si="0"/>
        <v>0</v>
      </c>
      <c r="R14" s="18">
        <f>SUM(R15)</f>
        <v>20000</v>
      </c>
      <c r="S14" s="22"/>
    </row>
    <row r="15" spans="1:19" s="29" customFormat="1" ht="15.75" customHeight="1">
      <c r="A15" s="24"/>
      <c r="B15" s="25"/>
      <c r="C15" s="25"/>
      <c r="D15" s="37"/>
      <c r="E15" s="37" t="s">
        <v>5</v>
      </c>
      <c r="F15" s="37"/>
      <c r="G15" s="26">
        <v>0</v>
      </c>
      <c r="H15" s="26">
        <v>0</v>
      </c>
      <c r="I15" s="26">
        <f>SUM(G15:H15)</f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f>SUM(J15:N15)</f>
        <v>0</v>
      </c>
      <c r="P15" s="26">
        <v>20000</v>
      </c>
      <c r="Q15" s="26">
        <v>0</v>
      </c>
      <c r="R15" s="26">
        <f>I15+O15+P15</f>
        <v>20000</v>
      </c>
      <c r="S15" s="28"/>
    </row>
    <row r="16" spans="1:19" s="23" customFormat="1" ht="15.75" customHeight="1">
      <c r="A16" s="21"/>
      <c r="B16" s="17"/>
      <c r="C16" s="17"/>
      <c r="D16" s="30" t="s">
        <v>67</v>
      </c>
      <c r="E16" s="30"/>
      <c r="F16" s="30"/>
      <c r="G16" s="20">
        <f t="shared" ref="G16:Q16" si="1">SUM(G17:G20)</f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>SUM(K17:K20)</f>
        <v>0</v>
      </c>
      <c r="L16" s="20">
        <f>SUM(L17:L20)</f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3318333</v>
      </c>
      <c r="Q16" s="20">
        <f t="shared" si="1"/>
        <v>0</v>
      </c>
      <c r="R16" s="20">
        <f>SUM(R17:R20)</f>
        <v>3318333</v>
      </c>
      <c r="S16" s="22"/>
    </row>
    <row r="17" spans="1:19" s="29" customFormat="1" ht="15.75" customHeight="1">
      <c r="A17" s="31"/>
      <c r="B17" s="32"/>
      <c r="C17" s="32"/>
      <c r="D17" s="33"/>
      <c r="E17" s="33" t="s">
        <v>68</v>
      </c>
      <c r="F17" s="33"/>
      <c r="G17" s="34">
        <v>0</v>
      </c>
      <c r="H17" s="34">
        <v>0</v>
      </c>
      <c r="I17" s="34">
        <f>SUM(G17:H17)</f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f>SUM(J17:N17)</f>
        <v>0</v>
      </c>
      <c r="P17" s="34">
        <v>3100000</v>
      </c>
      <c r="Q17" s="34">
        <v>0</v>
      </c>
      <c r="R17" s="34">
        <f>I17+O17+P17</f>
        <v>3100000</v>
      </c>
      <c r="S17" s="28"/>
    </row>
    <row r="18" spans="1:19" s="29" customFormat="1" ht="15.75" customHeight="1">
      <c r="A18" s="31"/>
      <c r="B18" s="32"/>
      <c r="C18" s="32"/>
      <c r="D18" s="33"/>
      <c r="E18" s="33" t="s">
        <v>156</v>
      </c>
      <c r="F18" s="33"/>
      <c r="G18" s="34">
        <v>0</v>
      </c>
      <c r="H18" s="34">
        <v>0</v>
      </c>
      <c r="I18" s="34">
        <f t="shared" ref="I18:I46" si="2">SUM(G18:H18)</f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f>SUM(J18:N18)</f>
        <v>0</v>
      </c>
      <c r="P18" s="34">
        <v>218333</v>
      </c>
      <c r="Q18" s="34">
        <v>0</v>
      </c>
      <c r="R18" s="34">
        <f>I18+O18+P18</f>
        <v>218333</v>
      </c>
      <c r="S18" s="28"/>
    </row>
    <row r="19" spans="1:19" s="29" customFormat="1" ht="15.75" customHeight="1">
      <c r="A19" s="31"/>
      <c r="B19" s="32"/>
      <c r="C19" s="32"/>
      <c r="D19" s="33"/>
      <c r="E19" s="33" t="s">
        <v>69</v>
      </c>
      <c r="F19" s="33"/>
      <c r="G19" s="34">
        <v>0</v>
      </c>
      <c r="H19" s="34">
        <v>0</v>
      </c>
      <c r="I19" s="34">
        <f t="shared" si="2"/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f>SUM(J19:N19)</f>
        <v>0</v>
      </c>
      <c r="P19" s="34">
        <v>0</v>
      </c>
      <c r="Q19" s="34">
        <v>0</v>
      </c>
      <c r="R19" s="34">
        <f>I19+O19+P19</f>
        <v>0</v>
      </c>
      <c r="S19" s="28"/>
    </row>
    <row r="20" spans="1:19" s="29" customFormat="1" ht="15.75" customHeight="1">
      <c r="A20" s="24"/>
      <c r="B20" s="25"/>
      <c r="C20" s="25"/>
      <c r="D20" s="37"/>
      <c r="E20" s="37" t="s">
        <v>155</v>
      </c>
      <c r="F20" s="37"/>
      <c r="G20" s="26">
        <v>0</v>
      </c>
      <c r="H20" s="26">
        <v>0</v>
      </c>
      <c r="I20" s="26">
        <f t="shared" si="2"/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f>SUM(J20:N20)</f>
        <v>0</v>
      </c>
      <c r="P20" s="26">
        <v>0</v>
      </c>
      <c r="Q20" s="26">
        <v>0</v>
      </c>
      <c r="R20" s="26">
        <f>I20+O20+P20</f>
        <v>0</v>
      </c>
      <c r="S20" s="28"/>
    </row>
    <row r="21" spans="1:19" s="23" customFormat="1" ht="15.75" customHeight="1">
      <c r="A21" s="21"/>
      <c r="B21" s="17"/>
      <c r="C21" s="17"/>
      <c r="D21" s="30" t="s">
        <v>70</v>
      </c>
      <c r="E21" s="30"/>
      <c r="F21" s="30"/>
      <c r="G21" s="20">
        <f t="shared" ref="G21:L21" si="3">SUM(G22:G27)</f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ref="M21:N21" si="4">SUM(M22:M27)</f>
        <v>0</v>
      </c>
      <c r="N21" s="20">
        <f t="shared" si="4"/>
        <v>0</v>
      </c>
      <c r="O21" s="20">
        <f>SUM(O22:O27)</f>
        <v>0</v>
      </c>
      <c r="P21" s="20">
        <f>SUM(P22:P27)</f>
        <v>0</v>
      </c>
      <c r="Q21" s="20">
        <f>SUM(Q22:Q27)</f>
        <v>0</v>
      </c>
      <c r="R21" s="20">
        <f>SUM(R22:R27)</f>
        <v>0</v>
      </c>
      <c r="S21" s="22"/>
    </row>
    <row r="22" spans="1:19" s="29" customFormat="1" ht="15.75" customHeight="1">
      <c r="A22" s="31"/>
      <c r="B22" s="32"/>
      <c r="C22" s="32"/>
      <c r="D22" s="33"/>
      <c r="E22" s="33" t="s">
        <v>71</v>
      </c>
      <c r="F22" s="33"/>
      <c r="G22" s="34">
        <v>0</v>
      </c>
      <c r="H22" s="34">
        <v>0</v>
      </c>
      <c r="I22" s="34">
        <f t="shared" si="2"/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f>SUM(J22:N22)</f>
        <v>0</v>
      </c>
      <c r="P22" s="34">
        <v>0</v>
      </c>
      <c r="Q22" s="34">
        <v>0</v>
      </c>
      <c r="R22" s="34">
        <f>I22+O22+P22</f>
        <v>0</v>
      </c>
      <c r="S22" s="28"/>
    </row>
    <row r="23" spans="1:19" s="29" customFormat="1" ht="15.75" customHeight="1">
      <c r="A23" s="31"/>
      <c r="B23" s="32"/>
      <c r="C23" s="32"/>
      <c r="D23" s="33"/>
      <c r="E23" s="33" t="s">
        <v>72</v>
      </c>
      <c r="F23" s="33"/>
      <c r="G23" s="34">
        <v>0</v>
      </c>
      <c r="H23" s="34">
        <v>0</v>
      </c>
      <c r="I23" s="34">
        <f t="shared" si="2"/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f t="shared" ref="O23:O26" si="5">SUM(J23:N23)</f>
        <v>0</v>
      </c>
      <c r="P23" s="34">
        <v>0</v>
      </c>
      <c r="Q23" s="34">
        <v>0</v>
      </c>
      <c r="R23" s="34">
        <f t="shared" ref="R23:R27" si="6">I23+O23+P23</f>
        <v>0</v>
      </c>
      <c r="S23" s="28"/>
    </row>
    <row r="24" spans="1:19" s="29" customFormat="1" ht="15.75" customHeight="1">
      <c r="A24" s="31"/>
      <c r="B24" s="32"/>
      <c r="C24" s="32"/>
      <c r="D24" s="33"/>
      <c r="E24" s="33" t="s">
        <v>73</v>
      </c>
      <c r="F24" s="33"/>
      <c r="G24" s="34">
        <v>0</v>
      </c>
      <c r="H24" s="34">
        <v>0</v>
      </c>
      <c r="I24" s="34">
        <f t="shared" si="2"/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f t="shared" si="5"/>
        <v>0</v>
      </c>
      <c r="P24" s="34">
        <v>0</v>
      </c>
      <c r="Q24" s="34">
        <v>0</v>
      </c>
      <c r="R24" s="34">
        <f t="shared" si="6"/>
        <v>0</v>
      </c>
      <c r="S24" s="28"/>
    </row>
    <row r="25" spans="1:19" s="29" customFormat="1" ht="15.75" customHeight="1">
      <c r="A25" s="31"/>
      <c r="B25" s="32"/>
      <c r="C25" s="32"/>
      <c r="D25" s="33"/>
      <c r="E25" s="33" t="s">
        <v>74</v>
      </c>
      <c r="F25" s="33"/>
      <c r="G25" s="34">
        <v>0</v>
      </c>
      <c r="H25" s="34">
        <v>0</v>
      </c>
      <c r="I25" s="34">
        <f t="shared" si="2"/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f t="shared" si="5"/>
        <v>0</v>
      </c>
      <c r="P25" s="34">
        <v>0</v>
      </c>
      <c r="Q25" s="34">
        <v>0</v>
      </c>
      <c r="R25" s="34">
        <f t="shared" si="6"/>
        <v>0</v>
      </c>
      <c r="S25" s="28"/>
    </row>
    <row r="26" spans="1:19" s="29" customFormat="1" ht="15.75" customHeight="1">
      <c r="A26" s="31"/>
      <c r="B26" s="32"/>
      <c r="C26" s="32"/>
      <c r="D26" s="33"/>
      <c r="E26" s="33" t="s">
        <v>75</v>
      </c>
      <c r="F26" s="33"/>
      <c r="G26" s="34">
        <v>0</v>
      </c>
      <c r="H26" s="34">
        <v>0</v>
      </c>
      <c r="I26" s="34">
        <f t="shared" si="2"/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f t="shared" si="5"/>
        <v>0</v>
      </c>
      <c r="P26" s="34">
        <v>0</v>
      </c>
      <c r="Q26" s="34">
        <v>0</v>
      </c>
      <c r="R26" s="34">
        <f t="shared" si="6"/>
        <v>0</v>
      </c>
      <c r="S26" s="28"/>
    </row>
    <row r="27" spans="1:19" s="29" customFormat="1" ht="15.75" customHeight="1">
      <c r="A27" s="24"/>
      <c r="B27" s="25"/>
      <c r="C27" s="25"/>
      <c r="D27" s="37"/>
      <c r="E27" s="37" t="s">
        <v>8</v>
      </c>
      <c r="F27" s="37"/>
      <c r="G27" s="26">
        <v>0</v>
      </c>
      <c r="H27" s="26">
        <v>0</v>
      </c>
      <c r="I27" s="26">
        <f t="shared" si="2"/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f t="shared" si="6"/>
        <v>0</v>
      </c>
      <c r="S27" s="28"/>
    </row>
    <row r="28" spans="1:19" s="23" customFormat="1" ht="15.75" customHeight="1">
      <c r="A28" s="21"/>
      <c r="B28" s="17"/>
      <c r="C28" s="17"/>
      <c r="D28" s="30" t="s">
        <v>76</v>
      </c>
      <c r="E28" s="30"/>
      <c r="F28" s="30"/>
      <c r="G28" s="20">
        <f t="shared" ref="G28:Q28" si="7">SUM(G29:G35)</f>
        <v>0</v>
      </c>
      <c r="H28" s="20">
        <f t="shared" si="7"/>
        <v>0</v>
      </c>
      <c r="I28" s="20">
        <f t="shared" si="7"/>
        <v>0</v>
      </c>
      <c r="J28" s="20">
        <f t="shared" si="7"/>
        <v>0</v>
      </c>
      <c r="K28" s="20">
        <f>SUM(K29:K35)</f>
        <v>265000</v>
      </c>
      <c r="L28" s="20">
        <f>SUM(L29:L35)</f>
        <v>0</v>
      </c>
      <c r="M28" s="20">
        <f t="shared" si="7"/>
        <v>0</v>
      </c>
      <c r="N28" s="20">
        <f t="shared" si="7"/>
        <v>0</v>
      </c>
      <c r="O28" s="20">
        <f>SUM(G28:N28)</f>
        <v>265000</v>
      </c>
      <c r="P28" s="20">
        <f t="shared" si="7"/>
        <v>0</v>
      </c>
      <c r="Q28" s="20">
        <f t="shared" si="7"/>
        <v>0</v>
      </c>
      <c r="R28" s="20">
        <f>SUM(O28:P28)</f>
        <v>265000</v>
      </c>
      <c r="S28" s="22"/>
    </row>
    <row r="29" spans="1:19" s="29" customFormat="1" ht="15.75" customHeight="1">
      <c r="A29" s="31"/>
      <c r="B29" s="32"/>
      <c r="C29" s="32"/>
      <c r="D29" s="33"/>
      <c r="E29" s="33" t="s">
        <v>77</v>
      </c>
      <c r="F29" s="33"/>
      <c r="G29" s="34">
        <v>0</v>
      </c>
      <c r="H29" s="34">
        <v>0</v>
      </c>
      <c r="I29" s="34">
        <f t="shared" si="2"/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ref="O29:O35" si="8">SUM(J29:N29)</f>
        <v>0</v>
      </c>
      <c r="P29" s="34">
        <v>0</v>
      </c>
      <c r="Q29" s="34">
        <v>0</v>
      </c>
      <c r="R29" s="34">
        <f t="shared" ref="R29:R35" si="9">I29+O29+P29</f>
        <v>0</v>
      </c>
      <c r="S29" s="28"/>
    </row>
    <row r="30" spans="1:19" s="29" customFormat="1" ht="15.75" customHeight="1">
      <c r="A30" s="31"/>
      <c r="B30" s="32"/>
      <c r="C30" s="32"/>
      <c r="D30" s="33"/>
      <c r="E30" s="33" t="s">
        <v>78</v>
      </c>
      <c r="F30" s="33"/>
      <c r="G30" s="34">
        <v>0</v>
      </c>
      <c r="H30" s="34">
        <v>0</v>
      </c>
      <c r="I30" s="34">
        <f t="shared" si="2"/>
        <v>0</v>
      </c>
      <c r="J30" s="34">
        <v>0</v>
      </c>
      <c r="K30" s="34">
        <v>20000</v>
      </c>
      <c r="L30" s="34">
        <v>0</v>
      </c>
      <c r="M30" s="34">
        <v>0</v>
      </c>
      <c r="N30" s="34">
        <v>0</v>
      </c>
      <c r="O30" s="34">
        <f>SUM(J30:N30)</f>
        <v>20000</v>
      </c>
      <c r="P30" s="34">
        <v>0</v>
      </c>
      <c r="Q30" s="34">
        <v>0</v>
      </c>
      <c r="R30" s="34">
        <f>I30+O30+P30</f>
        <v>20000</v>
      </c>
      <c r="S30" s="28"/>
    </row>
    <row r="31" spans="1:19" s="29" customFormat="1" ht="15.75" customHeight="1">
      <c r="A31" s="31"/>
      <c r="B31" s="32"/>
      <c r="C31" s="32"/>
      <c r="D31" s="33"/>
      <c r="E31" s="33" t="s">
        <v>79</v>
      </c>
      <c r="F31" s="33"/>
      <c r="G31" s="34">
        <v>0</v>
      </c>
      <c r="H31" s="34">
        <v>0</v>
      </c>
      <c r="I31" s="34">
        <f t="shared" si="2"/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8"/>
        <v>0</v>
      </c>
      <c r="P31" s="34">
        <v>0</v>
      </c>
      <c r="Q31" s="34">
        <v>0</v>
      </c>
      <c r="R31" s="34">
        <f t="shared" si="9"/>
        <v>0</v>
      </c>
      <c r="S31" s="28"/>
    </row>
    <row r="32" spans="1:19" s="29" customFormat="1" ht="15.75" customHeight="1">
      <c r="A32" s="31"/>
      <c r="B32" s="32"/>
      <c r="C32" s="32"/>
      <c r="D32" s="33"/>
      <c r="E32" s="33" t="s">
        <v>80</v>
      </c>
      <c r="F32" s="33"/>
      <c r="G32" s="34">
        <v>0</v>
      </c>
      <c r="H32" s="34">
        <v>0</v>
      </c>
      <c r="I32" s="34">
        <f t="shared" si="2"/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8"/>
        <v>0</v>
      </c>
      <c r="P32" s="34">
        <v>0</v>
      </c>
      <c r="Q32" s="34">
        <v>0</v>
      </c>
      <c r="R32" s="34">
        <f t="shared" si="9"/>
        <v>0</v>
      </c>
      <c r="S32" s="28"/>
    </row>
    <row r="33" spans="1:19" s="29" customFormat="1" ht="15.75" customHeight="1">
      <c r="A33" s="31"/>
      <c r="B33" s="32"/>
      <c r="C33" s="32"/>
      <c r="D33" s="33"/>
      <c r="E33" s="33" t="s">
        <v>81</v>
      </c>
      <c r="F33" s="33"/>
      <c r="G33" s="34">
        <v>0</v>
      </c>
      <c r="H33" s="34">
        <v>0</v>
      </c>
      <c r="I33" s="34">
        <f t="shared" si="2"/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8"/>
        <v>0</v>
      </c>
      <c r="P33" s="34">
        <v>0</v>
      </c>
      <c r="Q33" s="34">
        <v>0</v>
      </c>
      <c r="R33" s="34">
        <f t="shared" si="9"/>
        <v>0</v>
      </c>
      <c r="S33" s="28"/>
    </row>
    <row r="34" spans="1:19" s="29" customFormat="1" ht="15.75" customHeight="1">
      <c r="A34" s="31"/>
      <c r="B34" s="32"/>
      <c r="C34" s="32"/>
      <c r="D34" s="33"/>
      <c r="E34" s="33" t="s">
        <v>157</v>
      </c>
      <c r="F34" s="33"/>
      <c r="G34" s="34">
        <v>0</v>
      </c>
      <c r="H34" s="34">
        <v>0</v>
      </c>
      <c r="I34" s="34">
        <f t="shared" si="2"/>
        <v>0</v>
      </c>
      <c r="J34" s="34">
        <v>0</v>
      </c>
      <c r="K34" s="34">
        <v>245000</v>
      </c>
      <c r="L34" s="34">
        <v>0</v>
      </c>
      <c r="M34" s="34"/>
      <c r="N34" s="34">
        <v>0</v>
      </c>
      <c r="O34" s="34">
        <f t="shared" si="8"/>
        <v>245000</v>
      </c>
      <c r="P34" s="34">
        <v>0</v>
      </c>
      <c r="Q34" s="34">
        <v>0</v>
      </c>
      <c r="R34" s="34">
        <f t="shared" si="9"/>
        <v>245000</v>
      </c>
      <c r="S34" s="28"/>
    </row>
    <row r="35" spans="1:19" s="29" customFormat="1" ht="15.75" customHeight="1">
      <c r="A35" s="24"/>
      <c r="B35" s="25"/>
      <c r="C35" s="25"/>
      <c r="D35" s="37"/>
      <c r="E35" s="37" t="s">
        <v>82</v>
      </c>
      <c r="F35" s="37"/>
      <c r="G35" s="26">
        <v>0</v>
      </c>
      <c r="H35" s="26">
        <v>0</v>
      </c>
      <c r="I35" s="26">
        <f t="shared" si="2"/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f t="shared" si="8"/>
        <v>0</v>
      </c>
      <c r="P35" s="26">
        <v>0</v>
      </c>
      <c r="Q35" s="26">
        <v>0</v>
      </c>
      <c r="R35" s="26">
        <f t="shared" si="9"/>
        <v>0</v>
      </c>
      <c r="S35" s="28"/>
    </row>
    <row r="36" spans="1:19" s="23" customFormat="1" ht="15.75" customHeight="1">
      <c r="A36" s="21"/>
      <c r="B36" s="17"/>
      <c r="C36" s="17"/>
      <c r="D36" s="30" t="s">
        <v>83</v>
      </c>
      <c r="E36" s="30"/>
      <c r="F36" s="30"/>
      <c r="G36" s="20">
        <v>0</v>
      </c>
      <c r="H36" s="20">
        <v>0</v>
      </c>
      <c r="I36" s="20">
        <f t="shared" si="2"/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2"/>
    </row>
    <row r="37" spans="1:19" s="29" customFormat="1" ht="15.75" customHeight="1">
      <c r="A37" s="31"/>
      <c r="B37" s="32"/>
      <c r="C37" s="32"/>
      <c r="D37" s="33"/>
      <c r="E37" s="33" t="s">
        <v>6</v>
      </c>
      <c r="F37" s="33"/>
      <c r="G37" s="34">
        <v>0</v>
      </c>
      <c r="H37" s="34">
        <v>0</v>
      </c>
      <c r="I37" s="34">
        <f t="shared" si="2"/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>SUM(J37:N37)</f>
        <v>0</v>
      </c>
      <c r="P37" s="34">
        <v>0</v>
      </c>
      <c r="Q37" s="34">
        <v>0</v>
      </c>
      <c r="R37" s="34">
        <f t="shared" ref="R37:R42" si="10">I37+O37+P37</f>
        <v>0</v>
      </c>
      <c r="S37" s="28"/>
    </row>
    <row r="38" spans="1:19" s="29" customFormat="1" ht="15.75" customHeight="1">
      <c r="A38" s="24"/>
      <c r="B38" s="25"/>
      <c r="C38" s="25"/>
      <c r="D38" s="37"/>
      <c r="E38" s="37" t="s">
        <v>84</v>
      </c>
      <c r="F38" s="37"/>
      <c r="G38" s="26">
        <v>0</v>
      </c>
      <c r="H38" s="26">
        <v>0</v>
      </c>
      <c r="I38" s="26">
        <f t="shared" si="2"/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f>SUM(J38:N38)</f>
        <v>0</v>
      </c>
      <c r="P38" s="26">
        <v>0</v>
      </c>
      <c r="Q38" s="26">
        <v>0</v>
      </c>
      <c r="R38" s="26">
        <f t="shared" si="10"/>
        <v>0</v>
      </c>
      <c r="S38" s="28"/>
    </row>
    <row r="39" spans="1:19" s="23" customFormat="1" ht="15.75" customHeight="1">
      <c r="A39" s="21"/>
      <c r="B39" s="17"/>
      <c r="C39" s="17"/>
      <c r="D39" s="30" t="s">
        <v>85</v>
      </c>
      <c r="E39" s="30"/>
      <c r="F39" s="30"/>
      <c r="G39" s="20">
        <f>SUM(G40:G42)</f>
        <v>0</v>
      </c>
      <c r="H39" s="20">
        <f>SUM(H40:H42)</f>
        <v>0</v>
      </c>
      <c r="I39" s="20">
        <f t="shared" si="2"/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f>SUM(P40:P42)</f>
        <v>0</v>
      </c>
      <c r="Q39" s="20">
        <v>0</v>
      </c>
      <c r="R39" s="20">
        <f t="shared" si="10"/>
        <v>0</v>
      </c>
      <c r="S39" s="22"/>
    </row>
    <row r="40" spans="1:19" s="29" customFormat="1" ht="15.75" customHeight="1">
      <c r="A40" s="31"/>
      <c r="B40" s="32"/>
      <c r="C40" s="32"/>
      <c r="D40" s="33"/>
      <c r="E40" s="33" t="s">
        <v>7</v>
      </c>
      <c r="F40" s="33"/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f>SUM(J40:N40)</f>
        <v>0</v>
      </c>
      <c r="P40" s="34">
        <v>0</v>
      </c>
      <c r="Q40" s="34">
        <v>0</v>
      </c>
      <c r="R40" s="34">
        <f t="shared" si="10"/>
        <v>0</v>
      </c>
      <c r="S40" s="28"/>
    </row>
    <row r="41" spans="1:19" s="29" customFormat="1" ht="15.75" customHeight="1">
      <c r="A41" s="31"/>
      <c r="B41" s="32"/>
      <c r="C41" s="32"/>
      <c r="D41" s="33"/>
      <c r="E41" s="33" t="s">
        <v>86</v>
      </c>
      <c r="F41" s="33"/>
      <c r="G41" s="34">
        <v>0</v>
      </c>
      <c r="H41" s="34">
        <v>0</v>
      </c>
      <c r="I41" s="34">
        <f t="shared" si="2"/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f>SUM(J41:N41)</f>
        <v>0</v>
      </c>
      <c r="P41" s="34">
        <v>0</v>
      </c>
      <c r="Q41" s="34">
        <v>0</v>
      </c>
      <c r="R41" s="34">
        <f t="shared" si="10"/>
        <v>0</v>
      </c>
      <c r="S41" s="28"/>
    </row>
    <row r="42" spans="1:19" s="29" customFormat="1" ht="15.75" customHeight="1">
      <c r="A42" s="24"/>
      <c r="B42" s="25"/>
      <c r="C42" s="25"/>
      <c r="D42" s="37"/>
      <c r="E42" s="37" t="s">
        <v>87</v>
      </c>
      <c r="F42" s="37"/>
      <c r="G42" s="26">
        <v>0</v>
      </c>
      <c r="H42" s="26">
        <v>0</v>
      </c>
      <c r="I42" s="26">
        <f t="shared" si="2"/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f>SUM(J42:N42)</f>
        <v>0</v>
      </c>
      <c r="P42" s="26">
        <v>0</v>
      </c>
      <c r="Q42" s="26">
        <v>0</v>
      </c>
      <c r="R42" s="26">
        <f t="shared" si="10"/>
        <v>0</v>
      </c>
      <c r="S42" s="28"/>
    </row>
    <row r="43" spans="1:19" s="23" customFormat="1" ht="15.75" customHeight="1">
      <c r="A43" s="21"/>
      <c r="B43" s="17"/>
      <c r="C43" s="17"/>
      <c r="D43" s="30" t="s">
        <v>88</v>
      </c>
      <c r="E43" s="30"/>
      <c r="F43" s="30"/>
      <c r="G43" s="20">
        <f>SUM(G44:G46)</f>
        <v>0</v>
      </c>
      <c r="H43" s="20">
        <f t="shared" ref="H43:R43" si="11">SUM(H44:H46)</f>
        <v>0</v>
      </c>
      <c r="I43" s="20">
        <f t="shared" si="2"/>
        <v>0</v>
      </c>
      <c r="J43" s="20">
        <f t="shared" si="11"/>
        <v>0</v>
      </c>
      <c r="K43" s="20">
        <f>SUM(K44:K46)</f>
        <v>211148</v>
      </c>
      <c r="L43" s="20">
        <f>SUM(L44:L46)</f>
        <v>0</v>
      </c>
      <c r="M43" s="20">
        <f t="shared" si="11"/>
        <v>0</v>
      </c>
      <c r="N43" s="20">
        <f t="shared" si="11"/>
        <v>0</v>
      </c>
      <c r="O43" s="20">
        <f t="shared" si="11"/>
        <v>211148</v>
      </c>
      <c r="P43" s="20">
        <f>SUM(P44:P46)</f>
        <v>13976</v>
      </c>
      <c r="Q43" s="20">
        <f t="shared" si="11"/>
        <v>0</v>
      </c>
      <c r="R43" s="20">
        <f t="shared" si="11"/>
        <v>225124</v>
      </c>
      <c r="S43" s="22"/>
    </row>
    <row r="44" spans="1:19" s="29" customFormat="1" ht="15.75" customHeight="1">
      <c r="A44" s="31"/>
      <c r="B44" s="32"/>
      <c r="C44" s="32"/>
      <c r="D44" s="33"/>
      <c r="E44" s="33" t="s">
        <v>89</v>
      </c>
      <c r="F44" s="33"/>
      <c r="G44" s="34">
        <v>0</v>
      </c>
      <c r="H44" s="34">
        <v>0</v>
      </c>
      <c r="I44" s="34">
        <f t="shared" si="2"/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f>SUM(J44:N44)</f>
        <v>0</v>
      </c>
      <c r="P44" s="34">
        <v>74</v>
      </c>
      <c r="Q44" s="34">
        <v>0</v>
      </c>
      <c r="R44" s="34">
        <f>I44+O44+P44</f>
        <v>74</v>
      </c>
      <c r="S44" s="28"/>
    </row>
    <row r="45" spans="1:19" s="29" customFormat="1" ht="15.75" customHeight="1">
      <c r="A45" s="31"/>
      <c r="B45" s="32"/>
      <c r="C45" s="32"/>
      <c r="D45" s="33"/>
      <c r="E45" s="33" t="s">
        <v>90</v>
      </c>
      <c r="F45" s="33"/>
      <c r="G45" s="34">
        <v>0</v>
      </c>
      <c r="H45" s="34">
        <v>0</v>
      </c>
      <c r="I45" s="34">
        <f t="shared" si="2"/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f>SUM(J45:N45)</f>
        <v>0</v>
      </c>
      <c r="P45" s="34">
        <v>0</v>
      </c>
      <c r="Q45" s="34">
        <v>0</v>
      </c>
      <c r="R45" s="34">
        <f>I45+O45+P45</f>
        <v>0</v>
      </c>
      <c r="S45" s="28"/>
    </row>
    <row r="46" spans="1:19" s="29" customFormat="1" ht="15.75" customHeight="1">
      <c r="A46" s="24"/>
      <c r="B46" s="25"/>
      <c r="C46" s="25"/>
      <c r="D46" s="37"/>
      <c r="E46" s="37" t="s">
        <v>8</v>
      </c>
      <c r="F46" s="37"/>
      <c r="G46" s="26">
        <v>0</v>
      </c>
      <c r="H46" s="26">
        <v>0</v>
      </c>
      <c r="I46" s="26">
        <f t="shared" si="2"/>
        <v>0</v>
      </c>
      <c r="J46" s="26">
        <v>0</v>
      </c>
      <c r="K46" s="26">
        <v>211148</v>
      </c>
      <c r="L46" s="26">
        <v>0</v>
      </c>
      <c r="M46" s="26">
        <v>0</v>
      </c>
      <c r="N46" s="26">
        <v>0</v>
      </c>
      <c r="O46" s="26">
        <f>SUM(J46:N46)</f>
        <v>211148</v>
      </c>
      <c r="P46" s="26">
        <v>13902</v>
      </c>
      <c r="Q46" s="26">
        <v>0</v>
      </c>
      <c r="R46" s="26">
        <f>I46+O46+P46</f>
        <v>225050</v>
      </c>
      <c r="S46" s="28"/>
    </row>
    <row r="47" spans="1:19" s="43" customFormat="1" ht="15.75" customHeight="1">
      <c r="A47" s="38"/>
      <c r="B47" s="39"/>
      <c r="C47" s="39"/>
      <c r="D47" s="39"/>
      <c r="E47" s="39"/>
      <c r="F47" s="40" t="s">
        <v>9</v>
      </c>
      <c r="G47" s="41">
        <f>G10+G14+G16+G21+G28+G36+G39+G43</f>
        <v>0</v>
      </c>
      <c r="H47" s="41">
        <f t="shared" ref="H47:Q47" si="12">H10+H14+H16+H21+H28+H36+H39+H43</f>
        <v>0</v>
      </c>
      <c r="I47" s="41">
        <f t="shared" si="12"/>
        <v>0</v>
      </c>
      <c r="J47" s="41">
        <f>J10+J14+J16+J21+J28+J36+J39+J43</f>
        <v>0</v>
      </c>
      <c r="K47" s="41">
        <f>K10+K14+K16+K21+K28+K36+K39+K43</f>
        <v>476148</v>
      </c>
      <c r="L47" s="41">
        <f>L10+L14+L16+L21+L28+L36+L39+L43</f>
        <v>0</v>
      </c>
      <c r="M47" s="41">
        <f t="shared" si="12"/>
        <v>0</v>
      </c>
      <c r="N47" s="41">
        <f t="shared" si="12"/>
        <v>0</v>
      </c>
      <c r="O47" s="41">
        <f t="shared" si="12"/>
        <v>476148</v>
      </c>
      <c r="P47" s="41">
        <f t="shared" si="12"/>
        <v>3352309</v>
      </c>
      <c r="Q47" s="41">
        <f t="shared" si="12"/>
        <v>0</v>
      </c>
      <c r="R47" s="41">
        <f>R10+R14+R16+R21+R28+R36+R39+R43</f>
        <v>3828457</v>
      </c>
      <c r="S47" s="42"/>
    </row>
    <row r="48" spans="1:19" s="23" customFormat="1" ht="15.75" customHeight="1">
      <c r="A48" s="35"/>
      <c r="B48" s="36"/>
      <c r="C48" s="36" t="s">
        <v>10</v>
      </c>
      <c r="D48" s="36"/>
      <c r="E48" s="36"/>
      <c r="F48" s="36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22"/>
    </row>
    <row r="49" spans="1:19" s="23" customFormat="1" ht="15.75" customHeight="1">
      <c r="A49" s="21"/>
      <c r="B49" s="17"/>
      <c r="C49" s="17"/>
      <c r="D49" s="17" t="s">
        <v>91</v>
      </c>
      <c r="E49" s="17"/>
      <c r="F49" s="17"/>
      <c r="G49" s="20">
        <f t="shared" ref="G49:R49" si="13">SUM(G50:G70)</f>
        <v>437422</v>
      </c>
      <c r="H49" s="20">
        <f t="shared" si="13"/>
        <v>0</v>
      </c>
      <c r="I49" s="20">
        <f t="shared" si="13"/>
        <v>437422</v>
      </c>
      <c r="J49" s="20">
        <f>SUM(J50:J70)</f>
        <v>0</v>
      </c>
      <c r="K49" s="20">
        <f>SUM(K50:K70)</f>
        <v>63882</v>
      </c>
      <c r="L49" s="20">
        <f t="shared" si="13"/>
        <v>259762</v>
      </c>
      <c r="M49" s="20">
        <f t="shared" si="13"/>
        <v>49032</v>
      </c>
      <c r="N49" s="20">
        <f t="shared" si="13"/>
        <v>0</v>
      </c>
      <c r="O49" s="20">
        <f>SUM(O50:O70)</f>
        <v>372676</v>
      </c>
      <c r="P49" s="20">
        <f t="shared" si="13"/>
        <v>0</v>
      </c>
      <c r="Q49" s="20">
        <f t="shared" si="13"/>
        <v>0</v>
      </c>
      <c r="R49" s="20">
        <f t="shared" si="13"/>
        <v>810098</v>
      </c>
      <c r="S49" s="22"/>
    </row>
    <row r="50" spans="1:19" s="29" customFormat="1" ht="15.75" customHeight="1">
      <c r="A50" s="31"/>
      <c r="B50" s="32"/>
      <c r="C50" s="32"/>
      <c r="D50" s="32"/>
      <c r="E50" s="45" t="s">
        <v>11</v>
      </c>
      <c r="F50" s="32"/>
      <c r="G50" s="34">
        <v>0</v>
      </c>
      <c r="H50" s="34">
        <v>0</v>
      </c>
      <c r="I50" s="34">
        <f t="shared" ref="I50:I70" si="14">SUM(G50:H50)</f>
        <v>0</v>
      </c>
      <c r="J50" s="34">
        <v>0</v>
      </c>
      <c r="K50" s="34">
        <v>0</v>
      </c>
      <c r="L50" s="34">
        <v>6000</v>
      </c>
      <c r="M50" s="34">
        <v>0</v>
      </c>
      <c r="N50" s="34">
        <v>0</v>
      </c>
      <c r="O50" s="34">
        <f>SUM(J50:N50)</f>
        <v>6000</v>
      </c>
      <c r="P50" s="34">
        <v>0</v>
      </c>
      <c r="Q50" s="34">
        <v>0</v>
      </c>
      <c r="R50" s="34">
        <f t="shared" ref="R50:R70" si="15">I50+O50+P50</f>
        <v>6000</v>
      </c>
      <c r="S50" s="28"/>
    </row>
    <row r="51" spans="1:19" s="29" customFormat="1" ht="15.75" customHeight="1">
      <c r="A51" s="31"/>
      <c r="B51" s="32"/>
      <c r="C51" s="32"/>
      <c r="D51" s="32"/>
      <c r="E51" s="45" t="s">
        <v>12</v>
      </c>
      <c r="F51" s="32"/>
      <c r="G51" s="34">
        <v>422190</v>
      </c>
      <c r="H51" s="34">
        <v>0</v>
      </c>
      <c r="I51" s="34">
        <f t="shared" si="14"/>
        <v>422190</v>
      </c>
      <c r="J51" s="34">
        <v>0</v>
      </c>
      <c r="K51" s="34">
        <v>7105</v>
      </c>
      <c r="L51" s="34">
        <v>123510</v>
      </c>
      <c r="M51" s="34">
        <v>0</v>
      </c>
      <c r="N51" s="34">
        <v>0</v>
      </c>
      <c r="O51" s="34">
        <f t="shared" ref="O51:O70" si="16">SUM(J51:N51)</f>
        <v>130615</v>
      </c>
      <c r="P51" s="34">
        <v>0</v>
      </c>
      <c r="Q51" s="34">
        <v>0</v>
      </c>
      <c r="R51" s="34">
        <f t="shared" si="15"/>
        <v>552805</v>
      </c>
      <c r="S51" s="28"/>
    </row>
    <row r="52" spans="1:19" s="29" customFormat="1" ht="15.75" customHeight="1">
      <c r="A52" s="31"/>
      <c r="B52" s="32"/>
      <c r="C52" s="32"/>
      <c r="D52" s="32"/>
      <c r="E52" s="45" t="s">
        <v>13</v>
      </c>
      <c r="F52" s="32"/>
      <c r="G52" s="34">
        <v>0</v>
      </c>
      <c r="H52" s="34">
        <v>0</v>
      </c>
      <c r="I52" s="34">
        <f t="shared" si="14"/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f t="shared" si="16"/>
        <v>0</v>
      </c>
      <c r="P52" s="34">
        <v>0</v>
      </c>
      <c r="Q52" s="34">
        <v>0</v>
      </c>
      <c r="R52" s="34">
        <f t="shared" si="15"/>
        <v>0</v>
      </c>
      <c r="S52" s="28"/>
    </row>
    <row r="53" spans="1:19" s="29" customFormat="1" ht="15.75" customHeight="1">
      <c r="A53" s="31"/>
      <c r="B53" s="32"/>
      <c r="C53" s="32"/>
      <c r="D53" s="32"/>
      <c r="E53" s="45" t="s">
        <v>14</v>
      </c>
      <c r="F53" s="32"/>
      <c r="G53" s="34">
        <v>7640</v>
      </c>
      <c r="H53" s="34">
        <v>0</v>
      </c>
      <c r="I53" s="34">
        <f t="shared" si="14"/>
        <v>7640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f t="shared" si="16"/>
        <v>0</v>
      </c>
      <c r="P53" s="34">
        <v>0</v>
      </c>
      <c r="Q53" s="34">
        <v>0</v>
      </c>
      <c r="R53" s="34">
        <f t="shared" si="15"/>
        <v>7640</v>
      </c>
      <c r="S53" s="28"/>
    </row>
    <row r="54" spans="1:19" s="29" customFormat="1" ht="15.75" customHeight="1">
      <c r="A54" s="31"/>
      <c r="B54" s="32"/>
      <c r="C54" s="32"/>
      <c r="D54" s="32"/>
      <c r="E54" s="45" t="s">
        <v>15</v>
      </c>
      <c r="F54" s="32"/>
      <c r="G54" s="34">
        <v>6620</v>
      </c>
      <c r="H54" s="34">
        <v>0</v>
      </c>
      <c r="I54" s="34">
        <f t="shared" si="14"/>
        <v>6620</v>
      </c>
      <c r="J54" s="34">
        <v>0</v>
      </c>
      <c r="K54" s="34">
        <v>50000</v>
      </c>
      <c r="L54" s="34">
        <v>0</v>
      </c>
      <c r="M54" s="34">
        <v>0</v>
      </c>
      <c r="N54" s="34">
        <v>0</v>
      </c>
      <c r="O54" s="34">
        <f t="shared" si="16"/>
        <v>50000</v>
      </c>
      <c r="P54" s="34">
        <v>0</v>
      </c>
      <c r="Q54" s="34">
        <v>0</v>
      </c>
      <c r="R54" s="34">
        <f t="shared" si="15"/>
        <v>56620</v>
      </c>
      <c r="S54" s="28"/>
    </row>
    <row r="55" spans="1:19" s="29" customFormat="1" ht="15.75" customHeight="1">
      <c r="A55" s="31"/>
      <c r="B55" s="32"/>
      <c r="C55" s="32"/>
      <c r="D55" s="32"/>
      <c r="E55" s="45" t="s">
        <v>16</v>
      </c>
      <c r="F55" s="32"/>
      <c r="G55" s="34">
        <v>0</v>
      </c>
      <c r="H55" s="34">
        <v>0</v>
      </c>
      <c r="I55" s="34">
        <f t="shared" si="14"/>
        <v>0</v>
      </c>
      <c r="J55" s="34">
        <v>0</v>
      </c>
      <c r="K55" s="34">
        <v>0</v>
      </c>
      <c r="L55" s="34">
        <v>5946</v>
      </c>
      <c r="M55" s="34">
        <v>0</v>
      </c>
      <c r="N55" s="34">
        <v>0</v>
      </c>
      <c r="O55" s="34">
        <f t="shared" si="16"/>
        <v>5946</v>
      </c>
      <c r="P55" s="34">
        <v>0</v>
      </c>
      <c r="Q55" s="34">
        <v>0</v>
      </c>
      <c r="R55" s="34">
        <f t="shared" si="15"/>
        <v>5946</v>
      </c>
      <c r="S55" s="28"/>
    </row>
    <row r="56" spans="1:19" s="29" customFormat="1" ht="15.75" customHeight="1">
      <c r="A56" s="31"/>
      <c r="B56" s="32"/>
      <c r="C56" s="32"/>
      <c r="D56" s="32"/>
      <c r="E56" s="45" t="s">
        <v>17</v>
      </c>
      <c r="F56" s="32"/>
      <c r="G56" s="34">
        <v>0</v>
      </c>
      <c r="H56" s="34">
        <v>0</v>
      </c>
      <c r="I56" s="34">
        <f t="shared" si="14"/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f t="shared" si="16"/>
        <v>0</v>
      </c>
      <c r="P56" s="34">
        <v>0</v>
      </c>
      <c r="Q56" s="34">
        <v>0</v>
      </c>
      <c r="R56" s="34">
        <f t="shared" si="15"/>
        <v>0</v>
      </c>
      <c r="S56" s="28"/>
    </row>
    <row r="57" spans="1:19" s="29" customFormat="1" ht="15.75" customHeight="1">
      <c r="A57" s="31"/>
      <c r="B57" s="32"/>
      <c r="C57" s="32"/>
      <c r="D57" s="32"/>
      <c r="E57" s="45" t="s">
        <v>150</v>
      </c>
      <c r="F57" s="32"/>
      <c r="G57" s="34">
        <v>0</v>
      </c>
      <c r="H57" s="34">
        <v>0</v>
      </c>
      <c r="I57" s="34">
        <f>SUM(G57:H57)</f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f>SUM(J57:N57)</f>
        <v>0</v>
      </c>
      <c r="P57" s="34">
        <v>0</v>
      </c>
      <c r="Q57" s="34">
        <v>0</v>
      </c>
      <c r="R57" s="34">
        <f t="shared" si="15"/>
        <v>0</v>
      </c>
      <c r="S57" s="28"/>
    </row>
    <row r="58" spans="1:19" s="29" customFormat="1" ht="15.75" customHeight="1">
      <c r="A58" s="31"/>
      <c r="B58" s="32"/>
      <c r="C58" s="32"/>
      <c r="D58" s="32"/>
      <c r="E58" s="45" t="s">
        <v>18</v>
      </c>
      <c r="F58" s="32"/>
      <c r="G58" s="34">
        <v>0</v>
      </c>
      <c r="H58" s="34">
        <v>0</v>
      </c>
      <c r="I58" s="34">
        <f t="shared" si="14"/>
        <v>0</v>
      </c>
      <c r="J58" s="34">
        <v>0</v>
      </c>
      <c r="K58" s="34">
        <v>6345</v>
      </c>
      <c r="L58" s="34">
        <v>38282</v>
      </c>
      <c r="M58" s="34">
        <v>0</v>
      </c>
      <c r="N58" s="34">
        <v>0</v>
      </c>
      <c r="O58" s="34">
        <f t="shared" si="16"/>
        <v>44627</v>
      </c>
      <c r="P58" s="34">
        <v>0</v>
      </c>
      <c r="Q58" s="34">
        <v>0</v>
      </c>
      <c r="R58" s="34">
        <f t="shared" si="15"/>
        <v>44627</v>
      </c>
      <c r="S58" s="28"/>
    </row>
    <row r="59" spans="1:19" s="29" customFormat="1" ht="15.75" customHeight="1">
      <c r="A59" s="31"/>
      <c r="B59" s="32"/>
      <c r="C59" s="32"/>
      <c r="D59" s="32"/>
      <c r="E59" s="45" t="s">
        <v>19</v>
      </c>
      <c r="F59" s="32"/>
      <c r="G59" s="34">
        <v>0</v>
      </c>
      <c r="H59" s="34">
        <v>0</v>
      </c>
      <c r="I59" s="34">
        <f t="shared" si="14"/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f t="shared" si="16"/>
        <v>0</v>
      </c>
      <c r="P59" s="34">
        <v>0</v>
      </c>
      <c r="Q59" s="34">
        <v>0</v>
      </c>
      <c r="R59" s="34">
        <f t="shared" si="15"/>
        <v>0</v>
      </c>
      <c r="S59" s="28"/>
    </row>
    <row r="60" spans="1:19" s="29" customFormat="1" ht="15.75" customHeight="1">
      <c r="A60" s="31"/>
      <c r="B60" s="32"/>
      <c r="C60" s="32"/>
      <c r="D60" s="32"/>
      <c r="E60" s="45" t="s">
        <v>20</v>
      </c>
      <c r="F60" s="32"/>
      <c r="G60" s="34">
        <v>0</v>
      </c>
      <c r="H60" s="34">
        <v>0</v>
      </c>
      <c r="I60" s="34">
        <f t="shared" si="14"/>
        <v>0</v>
      </c>
      <c r="J60" s="34">
        <v>0</v>
      </c>
      <c r="K60" s="34">
        <v>0</v>
      </c>
      <c r="L60" s="34">
        <v>84620</v>
      </c>
      <c r="M60" s="34">
        <v>48600</v>
      </c>
      <c r="N60" s="34">
        <v>0</v>
      </c>
      <c r="O60" s="34">
        <f t="shared" si="16"/>
        <v>133220</v>
      </c>
      <c r="P60" s="34">
        <v>0</v>
      </c>
      <c r="Q60" s="34">
        <v>0</v>
      </c>
      <c r="R60" s="34">
        <f t="shared" si="15"/>
        <v>133220</v>
      </c>
      <c r="S60" s="28"/>
    </row>
    <row r="61" spans="1:19" s="29" customFormat="1" ht="15.75" customHeight="1">
      <c r="A61" s="31"/>
      <c r="B61" s="32"/>
      <c r="C61" s="32"/>
      <c r="D61" s="32"/>
      <c r="E61" s="45" t="s">
        <v>21</v>
      </c>
      <c r="F61" s="32"/>
      <c r="G61" s="34">
        <v>0</v>
      </c>
      <c r="H61" s="34">
        <v>0</v>
      </c>
      <c r="I61" s="34">
        <f t="shared" si="14"/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f t="shared" si="16"/>
        <v>0</v>
      </c>
      <c r="P61" s="34">
        <v>0</v>
      </c>
      <c r="Q61" s="34">
        <v>0</v>
      </c>
      <c r="R61" s="34">
        <f t="shared" si="15"/>
        <v>0</v>
      </c>
      <c r="S61" s="28"/>
    </row>
    <row r="62" spans="1:19" s="29" customFormat="1" ht="15.75" customHeight="1">
      <c r="A62" s="31"/>
      <c r="B62" s="32"/>
      <c r="C62" s="32"/>
      <c r="D62" s="32"/>
      <c r="E62" s="45" t="s">
        <v>22</v>
      </c>
      <c r="F62" s="32"/>
      <c r="G62" s="34">
        <v>0</v>
      </c>
      <c r="H62" s="34">
        <v>0</v>
      </c>
      <c r="I62" s="34">
        <f t="shared" si="14"/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f t="shared" si="16"/>
        <v>0</v>
      </c>
      <c r="P62" s="34">
        <v>0</v>
      </c>
      <c r="Q62" s="34">
        <v>0</v>
      </c>
      <c r="R62" s="34">
        <f t="shared" si="15"/>
        <v>0</v>
      </c>
      <c r="S62" s="28"/>
    </row>
    <row r="63" spans="1:19" s="29" customFormat="1" ht="15.75" customHeight="1">
      <c r="A63" s="31"/>
      <c r="B63" s="32"/>
      <c r="C63" s="32"/>
      <c r="D63" s="32"/>
      <c r="E63" s="33" t="s">
        <v>23</v>
      </c>
      <c r="F63" s="32"/>
      <c r="G63" s="34">
        <v>0</v>
      </c>
      <c r="H63" s="34">
        <v>0</v>
      </c>
      <c r="I63" s="34">
        <f t="shared" si="14"/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f t="shared" si="16"/>
        <v>0</v>
      </c>
      <c r="P63" s="34">
        <v>0</v>
      </c>
      <c r="Q63" s="34">
        <v>0</v>
      </c>
      <c r="R63" s="34">
        <f t="shared" si="15"/>
        <v>0</v>
      </c>
      <c r="S63" s="28"/>
    </row>
    <row r="64" spans="1:19" s="29" customFormat="1" ht="15.75" customHeight="1">
      <c r="A64" s="31"/>
      <c r="B64" s="32"/>
      <c r="C64" s="32"/>
      <c r="D64" s="32"/>
      <c r="E64" s="33" t="s">
        <v>24</v>
      </c>
      <c r="F64" s="32"/>
      <c r="G64" s="34">
        <v>0</v>
      </c>
      <c r="H64" s="34">
        <v>0</v>
      </c>
      <c r="I64" s="34">
        <f t="shared" si="14"/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f t="shared" si="16"/>
        <v>0</v>
      </c>
      <c r="P64" s="34">
        <v>0</v>
      </c>
      <c r="Q64" s="34">
        <v>0</v>
      </c>
      <c r="R64" s="34">
        <f t="shared" si="15"/>
        <v>0</v>
      </c>
      <c r="S64" s="28"/>
    </row>
    <row r="65" spans="1:19" s="29" customFormat="1" ht="15.75" customHeight="1">
      <c r="A65" s="31"/>
      <c r="B65" s="32"/>
      <c r="C65" s="32"/>
      <c r="D65" s="32"/>
      <c r="E65" s="33" t="s">
        <v>25</v>
      </c>
      <c r="F65" s="32"/>
      <c r="G65" s="34">
        <v>0</v>
      </c>
      <c r="H65" s="34">
        <v>0</v>
      </c>
      <c r="I65" s="34">
        <f t="shared" si="14"/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f t="shared" si="16"/>
        <v>0</v>
      </c>
      <c r="P65" s="34">
        <v>0</v>
      </c>
      <c r="Q65" s="34">
        <v>0</v>
      </c>
      <c r="R65" s="34">
        <f t="shared" si="15"/>
        <v>0</v>
      </c>
      <c r="S65" s="28"/>
    </row>
    <row r="66" spans="1:19" s="29" customFormat="1" ht="15.75" customHeight="1">
      <c r="A66" s="31"/>
      <c r="B66" s="32"/>
      <c r="C66" s="32"/>
      <c r="D66" s="32"/>
      <c r="E66" s="33" t="s">
        <v>26</v>
      </c>
      <c r="F66" s="32"/>
      <c r="G66" s="34">
        <v>0</v>
      </c>
      <c r="H66" s="34">
        <v>0</v>
      </c>
      <c r="I66" s="34">
        <f t="shared" si="14"/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f t="shared" si="16"/>
        <v>0</v>
      </c>
      <c r="P66" s="34">
        <v>0</v>
      </c>
      <c r="Q66" s="34">
        <v>0</v>
      </c>
      <c r="R66" s="34">
        <f t="shared" si="15"/>
        <v>0</v>
      </c>
      <c r="S66" s="28"/>
    </row>
    <row r="67" spans="1:19" s="29" customFormat="1" ht="15.75" customHeight="1">
      <c r="A67" s="31"/>
      <c r="B67" s="32"/>
      <c r="C67" s="32"/>
      <c r="D67" s="32"/>
      <c r="E67" s="33" t="s">
        <v>27</v>
      </c>
      <c r="F67" s="32"/>
      <c r="G67" s="34">
        <v>0</v>
      </c>
      <c r="H67" s="34">
        <v>0</v>
      </c>
      <c r="I67" s="34">
        <f t="shared" si="14"/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f t="shared" si="16"/>
        <v>0</v>
      </c>
      <c r="P67" s="34">
        <v>0</v>
      </c>
      <c r="Q67" s="34">
        <v>0</v>
      </c>
      <c r="R67" s="34">
        <f t="shared" si="15"/>
        <v>0</v>
      </c>
      <c r="S67" s="28"/>
    </row>
    <row r="68" spans="1:19" s="29" customFormat="1" ht="15.75" customHeight="1">
      <c r="A68" s="31"/>
      <c r="B68" s="32"/>
      <c r="C68" s="32"/>
      <c r="D68" s="32"/>
      <c r="E68" s="33" t="s">
        <v>28</v>
      </c>
      <c r="F68" s="32"/>
      <c r="G68" s="34">
        <v>0</v>
      </c>
      <c r="H68" s="34">
        <v>0</v>
      </c>
      <c r="I68" s="34">
        <f t="shared" si="14"/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f t="shared" si="16"/>
        <v>0</v>
      </c>
      <c r="P68" s="34">
        <v>0</v>
      </c>
      <c r="Q68" s="34">
        <v>0</v>
      </c>
      <c r="R68" s="34">
        <f t="shared" si="15"/>
        <v>0</v>
      </c>
      <c r="S68" s="28"/>
    </row>
    <row r="69" spans="1:19" s="29" customFormat="1" ht="15.75" customHeight="1">
      <c r="A69" s="31"/>
      <c r="B69" s="32"/>
      <c r="C69" s="32"/>
      <c r="D69" s="32"/>
      <c r="E69" s="33" t="s">
        <v>0</v>
      </c>
      <c r="F69" s="32"/>
      <c r="G69" s="34">
        <v>972</v>
      </c>
      <c r="H69" s="34">
        <v>0</v>
      </c>
      <c r="I69" s="34">
        <f t="shared" si="14"/>
        <v>972</v>
      </c>
      <c r="J69" s="34">
        <v>0</v>
      </c>
      <c r="K69" s="34">
        <v>432</v>
      </c>
      <c r="L69" s="34">
        <v>1404</v>
      </c>
      <c r="M69" s="34">
        <v>432</v>
      </c>
      <c r="N69" s="34">
        <v>0</v>
      </c>
      <c r="O69" s="34">
        <f t="shared" si="16"/>
        <v>2268</v>
      </c>
      <c r="P69" s="34">
        <v>0</v>
      </c>
      <c r="Q69" s="34">
        <v>0</v>
      </c>
      <c r="R69" s="34">
        <f t="shared" si="15"/>
        <v>3240</v>
      </c>
      <c r="S69" s="28"/>
    </row>
    <row r="70" spans="1:19" s="29" customFormat="1" ht="15.75" customHeight="1">
      <c r="A70" s="31"/>
      <c r="B70" s="32"/>
      <c r="C70" s="32"/>
      <c r="D70" s="32"/>
      <c r="E70" s="46" t="s">
        <v>30</v>
      </c>
      <c r="F70" s="46"/>
      <c r="G70" s="26">
        <v>0</v>
      </c>
      <c r="H70" s="26">
        <v>0</v>
      </c>
      <c r="I70" s="26">
        <f t="shared" si="14"/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f t="shared" si="16"/>
        <v>0</v>
      </c>
      <c r="P70" s="26">
        <v>0</v>
      </c>
      <c r="Q70" s="26">
        <v>0</v>
      </c>
      <c r="R70" s="26">
        <f t="shared" si="15"/>
        <v>0</v>
      </c>
      <c r="S70" s="28"/>
    </row>
    <row r="71" spans="1:19" s="23" customFormat="1" ht="15.75" customHeight="1">
      <c r="A71" s="21"/>
      <c r="B71" s="17"/>
      <c r="C71" s="17"/>
      <c r="D71" s="17" t="s">
        <v>92</v>
      </c>
      <c r="E71" s="17"/>
      <c r="F71" s="17"/>
      <c r="G71" s="90"/>
      <c r="H71" s="90"/>
      <c r="I71" s="90"/>
      <c r="J71" s="90"/>
      <c r="K71" s="90"/>
      <c r="L71" s="90"/>
      <c r="M71" s="90"/>
      <c r="N71" s="90"/>
      <c r="O71" s="91"/>
      <c r="P71" s="21">
        <f>SUM(P72:P87)</f>
        <v>2692283</v>
      </c>
      <c r="Q71" s="21">
        <f>SUM(Q75:Q87)</f>
        <v>0</v>
      </c>
      <c r="R71" s="21">
        <f>SUM(R72:R87)</f>
        <v>2692283</v>
      </c>
      <c r="S71" s="22"/>
    </row>
    <row r="72" spans="1:19" s="29" customFormat="1" ht="15.75" customHeight="1">
      <c r="A72" s="31"/>
      <c r="B72" s="32"/>
      <c r="C72" s="32"/>
      <c r="D72" s="32"/>
      <c r="E72" s="3" t="s">
        <v>136</v>
      </c>
      <c r="F72" s="1"/>
      <c r="G72" s="92"/>
      <c r="H72" s="92"/>
      <c r="I72" s="92"/>
      <c r="J72" s="92"/>
      <c r="K72" s="92"/>
      <c r="L72" s="92"/>
      <c r="M72" s="92"/>
      <c r="N72" s="92"/>
      <c r="O72" s="93"/>
      <c r="P72" s="5">
        <v>57335</v>
      </c>
      <c r="Q72" s="34">
        <v>0</v>
      </c>
      <c r="R72" s="34">
        <f>P72</f>
        <v>57335</v>
      </c>
      <c r="S72" s="28"/>
    </row>
    <row r="73" spans="1:19" s="29" customFormat="1" ht="15.75" customHeight="1">
      <c r="A73" s="31"/>
      <c r="B73" s="32"/>
      <c r="C73" s="32"/>
      <c r="D73" s="32"/>
      <c r="E73" s="3" t="s">
        <v>135</v>
      </c>
      <c r="F73" s="1"/>
      <c r="G73" s="92"/>
      <c r="H73" s="92"/>
      <c r="I73" s="92"/>
      <c r="J73" s="92"/>
      <c r="K73" s="92"/>
      <c r="L73" s="92"/>
      <c r="M73" s="92"/>
      <c r="N73" s="92"/>
      <c r="O73" s="93"/>
      <c r="P73" s="5">
        <v>677250</v>
      </c>
      <c r="Q73" s="34">
        <v>0</v>
      </c>
      <c r="R73" s="34">
        <f>P73</f>
        <v>677250</v>
      </c>
      <c r="S73" s="28"/>
    </row>
    <row r="74" spans="1:19" s="29" customFormat="1" ht="15.75" customHeight="1">
      <c r="A74" s="31"/>
      <c r="B74" s="32"/>
      <c r="C74" s="32"/>
      <c r="D74" s="32"/>
      <c r="E74" s="3" t="s">
        <v>137</v>
      </c>
      <c r="F74" s="1"/>
      <c r="G74" s="92"/>
      <c r="H74" s="92"/>
      <c r="I74" s="92"/>
      <c r="J74" s="92"/>
      <c r="K74" s="92"/>
      <c r="L74" s="92"/>
      <c r="M74" s="92"/>
      <c r="N74" s="92"/>
      <c r="O74" s="93"/>
      <c r="P74" s="5">
        <v>33990</v>
      </c>
      <c r="Q74" s="34">
        <v>0</v>
      </c>
      <c r="R74" s="34">
        <f>P74</f>
        <v>33990</v>
      </c>
      <c r="S74" s="28"/>
    </row>
    <row r="75" spans="1:19" s="29" customFormat="1" ht="15.75" customHeight="1">
      <c r="A75" s="31"/>
      <c r="B75" s="32"/>
      <c r="C75" s="32"/>
      <c r="D75" s="32"/>
      <c r="E75" s="3" t="s">
        <v>138</v>
      </c>
      <c r="F75" s="1"/>
      <c r="G75" s="92"/>
      <c r="H75" s="92"/>
      <c r="I75" s="92"/>
      <c r="J75" s="92"/>
      <c r="K75" s="92"/>
      <c r="L75" s="92"/>
      <c r="M75" s="92"/>
      <c r="N75" s="92"/>
      <c r="O75" s="93"/>
      <c r="P75" s="5">
        <v>0</v>
      </c>
      <c r="Q75" s="34">
        <v>0</v>
      </c>
      <c r="R75" s="34">
        <f>P75</f>
        <v>0</v>
      </c>
      <c r="S75" s="28"/>
    </row>
    <row r="76" spans="1:19" s="29" customFormat="1" ht="15.75" customHeight="1">
      <c r="A76" s="31"/>
      <c r="B76" s="32"/>
      <c r="C76" s="32"/>
      <c r="D76" s="32"/>
      <c r="E76" s="3" t="s">
        <v>139</v>
      </c>
      <c r="F76" s="1"/>
      <c r="G76" s="92"/>
      <c r="H76" s="92"/>
      <c r="I76" s="92"/>
      <c r="J76" s="92"/>
      <c r="K76" s="92"/>
      <c r="L76" s="92"/>
      <c r="M76" s="92"/>
      <c r="N76" s="92"/>
      <c r="O76" s="93"/>
      <c r="P76" s="5">
        <v>309039</v>
      </c>
      <c r="Q76" s="34">
        <v>0</v>
      </c>
      <c r="R76" s="34">
        <f t="shared" ref="R76:R95" si="17">P76</f>
        <v>309039</v>
      </c>
      <c r="S76" s="28"/>
    </row>
    <row r="77" spans="1:19" s="29" customFormat="1" ht="15.75" customHeight="1">
      <c r="A77" s="31"/>
      <c r="B77" s="32"/>
      <c r="C77" s="32"/>
      <c r="D77" s="32"/>
      <c r="E77" s="3" t="s">
        <v>140</v>
      </c>
      <c r="F77" s="1"/>
      <c r="G77" s="92"/>
      <c r="H77" s="92"/>
      <c r="I77" s="92"/>
      <c r="J77" s="92"/>
      <c r="K77" s="92"/>
      <c r="L77" s="92"/>
      <c r="M77" s="92"/>
      <c r="N77" s="92"/>
      <c r="O77" s="93"/>
      <c r="P77" s="5">
        <v>68097</v>
      </c>
      <c r="Q77" s="34">
        <v>0</v>
      </c>
      <c r="R77" s="34">
        <f>P77</f>
        <v>68097</v>
      </c>
      <c r="S77" s="28"/>
    </row>
    <row r="78" spans="1:19" s="29" customFormat="1" ht="15.75" customHeight="1">
      <c r="A78" s="31"/>
      <c r="B78" s="32"/>
      <c r="C78" s="32"/>
      <c r="D78" s="32"/>
      <c r="E78" s="3" t="s">
        <v>141</v>
      </c>
      <c r="F78" s="1"/>
      <c r="G78" s="92"/>
      <c r="H78" s="92"/>
      <c r="I78" s="92"/>
      <c r="J78" s="92"/>
      <c r="K78" s="92"/>
      <c r="L78" s="92"/>
      <c r="M78" s="92"/>
      <c r="N78" s="92"/>
      <c r="O78" s="93"/>
      <c r="P78" s="5">
        <v>37605</v>
      </c>
      <c r="Q78" s="34">
        <v>0</v>
      </c>
      <c r="R78" s="34">
        <f>P78</f>
        <v>37605</v>
      </c>
      <c r="S78" s="28"/>
    </row>
    <row r="79" spans="1:19" s="29" customFormat="1" ht="15.75" customHeight="1">
      <c r="A79" s="31"/>
      <c r="B79" s="32"/>
      <c r="C79" s="32"/>
      <c r="D79" s="32"/>
      <c r="E79" s="3" t="s">
        <v>153</v>
      </c>
      <c r="F79" s="1"/>
      <c r="G79" s="92"/>
      <c r="H79" s="92"/>
      <c r="I79" s="92"/>
      <c r="J79" s="92"/>
      <c r="K79" s="92"/>
      <c r="L79" s="92"/>
      <c r="M79" s="92"/>
      <c r="N79" s="92"/>
      <c r="O79" s="93"/>
      <c r="P79" s="5">
        <v>487200</v>
      </c>
      <c r="Q79" s="34"/>
      <c r="R79" s="34">
        <f>P79</f>
        <v>487200</v>
      </c>
      <c r="S79" s="28"/>
    </row>
    <row r="80" spans="1:19" s="29" customFormat="1" ht="15.75" customHeight="1">
      <c r="A80" s="31"/>
      <c r="B80" s="32"/>
      <c r="C80" s="32"/>
      <c r="D80" s="32"/>
      <c r="E80" s="3" t="s">
        <v>142</v>
      </c>
      <c r="F80" s="1"/>
      <c r="G80" s="92"/>
      <c r="H80" s="92"/>
      <c r="I80" s="92"/>
      <c r="J80" s="92"/>
      <c r="K80" s="92"/>
      <c r="L80" s="92"/>
      <c r="M80" s="92"/>
      <c r="N80" s="92"/>
      <c r="O80" s="93"/>
      <c r="P80" s="5">
        <v>61432</v>
      </c>
      <c r="Q80" s="34">
        <v>0</v>
      </c>
      <c r="R80" s="34">
        <f t="shared" si="17"/>
        <v>61432</v>
      </c>
      <c r="S80" s="28"/>
    </row>
    <row r="81" spans="1:19" s="29" customFormat="1" ht="15.75" customHeight="1">
      <c r="A81" s="31"/>
      <c r="B81" s="32"/>
      <c r="C81" s="32"/>
      <c r="D81" s="32"/>
      <c r="E81" s="3" t="s">
        <v>143</v>
      </c>
      <c r="F81" s="1"/>
      <c r="G81" s="92"/>
      <c r="H81" s="92"/>
      <c r="I81" s="92"/>
      <c r="J81" s="92"/>
      <c r="K81" s="92"/>
      <c r="L81" s="92"/>
      <c r="M81" s="92"/>
      <c r="N81" s="92"/>
      <c r="O81" s="93"/>
      <c r="P81" s="5">
        <v>30000</v>
      </c>
      <c r="Q81" s="34">
        <v>0</v>
      </c>
      <c r="R81" s="34">
        <f t="shared" si="17"/>
        <v>30000</v>
      </c>
      <c r="S81" s="28"/>
    </row>
    <row r="82" spans="1:19" s="29" customFormat="1" ht="15.75" customHeight="1">
      <c r="A82" s="31"/>
      <c r="B82" s="32"/>
      <c r="C82" s="32"/>
      <c r="D82" s="32"/>
      <c r="E82" s="3" t="s">
        <v>144</v>
      </c>
      <c r="F82" s="1"/>
      <c r="G82" s="92"/>
      <c r="H82" s="92"/>
      <c r="I82" s="92"/>
      <c r="J82" s="92"/>
      <c r="K82" s="92"/>
      <c r="L82" s="92"/>
      <c r="M82" s="92"/>
      <c r="N82" s="92"/>
      <c r="O82" s="93"/>
      <c r="P82" s="5">
        <v>83400</v>
      </c>
      <c r="Q82" s="34">
        <v>0</v>
      </c>
      <c r="R82" s="34">
        <f t="shared" si="17"/>
        <v>83400</v>
      </c>
      <c r="S82" s="28"/>
    </row>
    <row r="83" spans="1:19" s="29" customFormat="1" ht="15.75" customHeight="1">
      <c r="A83" s="31"/>
      <c r="B83" s="32"/>
      <c r="C83" s="32"/>
      <c r="D83" s="32"/>
      <c r="E83" s="3" t="s">
        <v>145</v>
      </c>
      <c r="F83" s="1"/>
      <c r="G83" s="92"/>
      <c r="H83" s="92"/>
      <c r="I83" s="92"/>
      <c r="J83" s="92"/>
      <c r="K83" s="92"/>
      <c r="L83" s="92"/>
      <c r="M83" s="92"/>
      <c r="N83" s="92"/>
      <c r="O83" s="93"/>
      <c r="P83" s="5">
        <v>0</v>
      </c>
      <c r="Q83" s="34">
        <v>0</v>
      </c>
      <c r="R83" s="34">
        <f t="shared" si="17"/>
        <v>0</v>
      </c>
      <c r="S83" s="28"/>
    </row>
    <row r="84" spans="1:19" s="29" customFormat="1" ht="15.75" customHeight="1">
      <c r="A84" s="31"/>
      <c r="B84" s="32"/>
      <c r="C84" s="32"/>
      <c r="D84" s="32"/>
      <c r="E84" s="3" t="s">
        <v>146</v>
      </c>
      <c r="F84" s="1"/>
      <c r="G84" s="92"/>
      <c r="H84" s="92"/>
      <c r="I84" s="92"/>
      <c r="J84" s="92"/>
      <c r="K84" s="92"/>
      <c r="L84" s="92"/>
      <c r="M84" s="92"/>
      <c r="N84" s="92"/>
      <c r="O84" s="93"/>
      <c r="P84" s="5">
        <v>17312</v>
      </c>
      <c r="Q84" s="34">
        <v>0</v>
      </c>
      <c r="R84" s="34">
        <f t="shared" si="17"/>
        <v>17312</v>
      </c>
      <c r="S84" s="28"/>
    </row>
    <row r="85" spans="1:19" s="29" customFormat="1" ht="15.75" customHeight="1">
      <c r="A85" s="31"/>
      <c r="B85" s="32"/>
      <c r="C85" s="32"/>
      <c r="D85" s="32"/>
      <c r="E85" s="3" t="s">
        <v>147</v>
      </c>
      <c r="F85" s="2"/>
      <c r="G85" s="92"/>
      <c r="H85" s="92"/>
      <c r="I85" s="92"/>
      <c r="J85" s="92"/>
      <c r="K85" s="92"/>
      <c r="L85" s="92"/>
      <c r="M85" s="92"/>
      <c r="N85" s="92"/>
      <c r="O85" s="93"/>
      <c r="P85" s="5">
        <v>46850</v>
      </c>
      <c r="Q85" s="34">
        <v>0</v>
      </c>
      <c r="R85" s="34">
        <f t="shared" si="17"/>
        <v>46850</v>
      </c>
      <c r="S85" s="28"/>
    </row>
    <row r="86" spans="1:19" s="29" customFormat="1" ht="15.75" customHeight="1">
      <c r="A86" s="31"/>
      <c r="B86" s="32"/>
      <c r="C86" s="32"/>
      <c r="D86" s="32"/>
      <c r="E86" s="3" t="s">
        <v>148</v>
      </c>
      <c r="F86" s="2"/>
      <c r="G86" s="92"/>
      <c r="H86" s="92"/>
      <c r="I86" s="92"/>
      <c r="J86" s="92"/>
      <c r="K86" s="92"/>
      <c r="L86" s="92"/>
      <c r="M86" s="92"/>
      <c r="N86" s="92"/>
      <c r="O86" s="93"/>
      <c r="P86" s="5">
        <v>78263</v>
      </c>
      <c r="Q86" s="34">
        <v>0</v>
      </c>
      <c r="R86" s="34">
        <f t="shared" si="17"/>
        <v>78263</v>
      </c>
      <c r="S86" s="28"/>
    </row>
    <row r="87" spans="1:19" s="29" customFormat="1" ht="15.75" customHeight="1">
      <c r="A87" s="31"/>
      <c r="B87" s="32"/>
      <c r="C87" s="32"/>
      <c r="D87" s="32"/>
      <c r="E87" s="3" t="s">
        <v>29</v>
      </c>
      <c r="F87" s="1"/>
      <c r="G87" s="92"/>
      <c r="H87" s="92"/>
      <c r="I87" s="92"/>
      <c r="J87" s="92"/>
      <c r="K87" s="92"/>
      <c r="L87" s="92"/>
      <c r="M87" s="92"/>
      <c r="N87" s="92"/>
      <c r="O87" s="93"/>
      <c r="P87" s="5">
        <v>704510</v>
      </c>
      <c r="Q87" s="34">
        <v>0</v>
      </c>
      <c r="R87" s="34">
        <f t="shared" si="17"/>
        <v>704510</v>
      </c>
      <c r="S87" s="28"/>
    </row>
    <row r="88" spans="1:19" s="29" customFormat="1" ht="15.75" hidden="1" customHeight="1">
      <c r="A88" s="31"/>
      <c r="B88" s="32"/>
      <c r="C88" s="32"/>
      <c r="D88" s="32"/>
      <c r="E88" s="46"/>
      <c r="F88" s="46" t="s">
        <v>93</v>
      </c>
      <c r="G88" s="92"/>
      <c r="H88" s="92"/>
      <c r="I88" s="92"/>
      <c r="J88" s="92"/>
      <c r="K88" s="92"/>
      <c r="L88" s="92"/>
      <c r="M88" s="92"/>
      <c r="N88" s="92"/>
      <c r="O88" s="93"/>
      <c r="P88" s="5">
        <v>0</v>
      </c>
      <c r="Q88" s="34"/>
      <c r="R88" s="34"/>
      <c r="S88" s="28"/>
    </row>
    <row r="89" spans="1:19" s="29" customFormat="1" ht="15.75" hidden="1" customHeight="1">
      <c r="A89" s="31"/>
      <c r="B89" s="32"/>
      <c r="C89" s="32"/>
      <c r="D89" s="32"/>
      <c r="E89" s="46"/>
      <c r="F89" s="46" t="s">
        <v>94</v>
      </c>
      <c r="G89" s="92"/>
      <c r="H89" s="92"/>
      <c r="I89" s="92"/>
      <c r="J89" s="92"/>
      <c r="K89" s="92"/>
      <c r="L89" s="92"/>
      <c r="M89" s="92"/>
      <c r="N89" s="92"/>
      <c r="O89" s="93"/>
      <c r="P89" s="5">
        <v>0</v>
      </c>
      <c r="Q89" s="34"/>
      <c r="R89" s="34"/>
      <c r="S89" s="28"/>
    </row>
    <row r="90" spans="1:19" s="29" customFormat="1" ht="15.75" hidden="1" customHeight="1">
      <c r="A90" s="31"/>
      <c r="B90" s="32"/>
      <c r="C90" s="32"/>
      <c r="D90" s="32"/>
      <c r="E90" s="46"/>
      <c r="F90" s="46" t="s">
        <v>95</v>
      </c>
      <c r="G90" s="92"/>
      <c r="H90" s="92"/>
      <c r="I90" s="92"/>
      <c r="J90" s="92"/>
      <c r="K90" s="92"/>
      <c r="L90" s="92"/>
      <c r="M90" s="92"/>
      <c r="N90" s="92"/>
      <c r="O90" s="93"/>
      <c r="P90" s="34"/>
      <c r="Q90" s="34"/>
      <c r="R90" s="34"/>
      <c r="S90" s="28"/>
    </row>
    <row r="91" spans="1:19" s="29" customFormat="1" ht="15.75" hidden="1" customHeight="1">
      <c r="A91" s="31"/>
      <c r="B91" s="32"/>
      <c r="C91" s="32"/>
      <c r="D91" s="32"/>
      <c r="E91" s="46"/>
      <c r="F91" s="46" t="s">
        <v>96</v>
      </c>
      <c r="G91" s="92"/>
      <c r="H91" s="92"/>
      <c r="I91" s="92"/>
      <c r="J91" s="92"/>
      <c r="K91" s="92"/>
      <c r="L91" s="92"/>
      <c r="M91" s="92"/>
      <c r="N91" s="92"/>
      <c r="O91" s="93"/>
      <c r="P91" s="34"/>
      <c r="Q91" s="34"/>
      <c r="R91" s="34"/>
      <c r="S91" s="28"/>
    </row>
    <row r="92" spans="1:19" s="29" customFormat="1" ht="15.75" hidden="1" customHeight="1">
      <c r="A92" s="31"/>
      <c r="B92" s="32"/>
      <c r="C92" s="32"/>
      <c r="D92" s="32"/>
      <c r="E92" s="46"/>
      <c r="F92" s="46" t="s">
        <v>97</v>
      </c>
      <c r="G92" s="92"/>
      <c r="H92" s="92"/>
      <c r="I92" s="92"/>
      <c r="J92" s="92"/>
      <c r="K92" s="92"/>
      <c r="L92" s="92"/>
      <c r="M92" s="92"/>
      <c r="N92" s="92"/>
      <c r="O92" s="93"/>
      <c r="P92" s="34"/>
      <c r="Q92" s="34"/>
      <c r="R92" s="34"/>
      <c r="S92" s="28"/>
    </row>
    <row r="93" spans="1:19" s="29" customFormat="1" ht="15.75" hidden="1" customHeight="1">
      <c r="A93" s="31"/>
      <c r="B93" s="32"/>
      <c r="C93" s="32"/>
      <c r="D93" s="32"/>
      <c r="E93" s="46"/>
      <c r="F93" s="46" t="s">
        <v>98</v>
      </c>
      <c r="G93" s="92"/>
      <c r="H93" s="92"/>
      <c r="I93" s="92"/>
      <c r="J93" s="92"/>
      <c r="K93" s="92"/>
      <c r="L93" s="92"/>
      <c r="M93" s="92"/>
      <c r="N93" s="92"/>
      <c r="O93" s="93"/>
      <c r="P93" s="34"/>
      <c r="Q93" s="34"/>
      <c r="R93" s="34"/>
      <c r="S93" s="28"/>
    </row>
    <row r="94" spans="1:19" s="29" customFormat="1" ht="15.75" hidden="1" customHeight="1">
      <c r="A94" s="31"/>
      <c r="B94" s="32"/>
      <c r="C94" s="32"/>
      <c r="D94" s="32"/>
      <c r="E94" s="46"/>
      <c r="F94" s="46" t="s">
        <v>99</v>
      </c>
      <c r="G94" s="92"/>
      <c r="H94" s="92"/>
      <c r="I94" s="92"/>
      <c r="J94" s="92"/>
      <c r="K94" s="92"/>
      <c r="L94" s="92"/>
      <c r="M94" s="92"/>
      <c r="N94" s="92"/>
      <c r="O94" s="93"/>
      <c r="P94" s="34"/>
      <c r="Q94" s="34"/>
      <c r="R94" s="34"/>
      <c r="S94" s="28"/>
    </row>
    <row r="95" spans="1:19" s="29" customFormat="1" ht="15.75" hidden="1" customHeight="1">
      <c r="A95" s="24"/>
      <c r="B95" s="25"/>
      <c r="C95" s="25"/>
      <c r="D95" s="37"/>
      <c r="E95" s="47" t="s">
        <v>30</v>
      </c>
      <c r="F95" s="37"/>
      <c r="G95" s="94"/>
      <c r="H95" s="94"/>
      <c r="I95" s="94"/>
      <c r="J95" s="94"/>
      <c r="K95" s="94"/>
      <c r="L95" s="94"/>
      <c r="M95" s="94"/>
      <c r="N95" s="94"/>
      <c r="O95" s="95"/>
      <c r="P95" s="34">
        <v>0</v>
      </c>
      <c r="Q95" s="26">
        <v>0</v>
      </c>
      <c r="R95" s="26">
        <f t="shared" si="17"/>
        <v>0</v>
      </c>
      <c r="S95" s="28"/>
    </row>
    <row r="96" spans="1:19" s="43" customFormat="1" ht="15.75" customHeight="1">
      <c r="A96" s="38"/>
      <c r="B96" s="39"/>
      <c r="C96" s="39"/>
      <c r="D96" s="39"/>
      <c r="E96" s="39"/>
      <c r="F96" s="40" t="s">
        <v>31</v>
      </c>
      <c r="G96" s="41">
        <f t="shared" ref="G96:O96" si="18">G49</f>
        <v>437422</v>
      </c>
      <c r="H96" s="41">
        <f t="shared" si="18"/>
        <v>0</v>
      </c>
      <c r="I96" s="41">
        <f t="shared" si="18"/>
        <v>437422</v>
      </c>
      <c r="J96" s="41">
        <f t="shared" si="18"/>
        <v>0</v>
      </c>
      <c r="K96" s="41">
        <f t="shared" si="18"/>
        <v>63882</v>
      </c>
      <c r="L96" s="41">
        <f t="shared" si="18"/>
        <v>259762</v>
      </c>
      <c r="M96" s="41">
        <f t="shared" si="18"/>
        <v>49032</v>
      </c>
      <c r="N96" s="41">
        <f t="shared" si="18"/>
        <v>0</v>
      </c>
      <c r="O96" s="41">
        <f t="shared" si="18"/>
        <v>372676</v>
      </c>
      <c r="P96" s="41">
        <f>P71</f>
        <v>2692283</v>
      </c>
      <c r="Q96" s="41">
        <f>Q71</f>
        <v>0</v>
      </c>
      <c r="R96" s="41">
        <f>R49+R71</f>
        <v>3502381</v>
      </c>
      <c r="S96" s="42"/>
    </row>
    <row r="97" spans="1:19" s="29" customFormat="1" ht="15.75" customHeight="1">
      <c r="A97" s="48"/>
      <c r="B97" s="49"/>
      <c r="C97" s="49"/>
      <c r="D97" s="49"/>
      <c r="E97" s="49"/>
      <c r="F97" s="50" t="s">
        <v>32</v>
      </c>
      <c r="G97" s="51">
        <f t="shared" ref="G97:O97" si="19">G47-G96</f>
        <v>-437422</v>
      </c>
      <c r="H97" s="51">
        <f t="shared" si="19"/>
        <v>0</v>
      </c>
      <c r="I97" s="51">
        <f t="shared" si="19"/>
        <v>-437422</v>
      </c>
      <c r="J97" s="51">
        <f t="shared" si="19"/>
        <v>0</v>
      </c>
      <c r="K97" s="51">
        <f t="shared" si="19"/>
        <v>412266</v>
      </c>
      <c r="L97" s="51">
        <f t="shared" si="19"/>
        <v>-259762</v>
      </c>
      <c r="M97" s="51">
        <f t="shared" si="19"/>
        <v>-49032</v>
      </c>
      <c r="N97" s="51">
        <f t="shared" si="19"/>
        <v>0</v>
      </c>
      <c r="O97" s="51">
        <f t="shared" si="19"/>
        <v>103472</v>
      </c>
      <c r="P97" s="51">
        <f>P47-P96</f>
        <v>660026</v>
      </c>
      <c r="Q97" s="51">
        <f>Q47-Q96</f>
        <v>0</v>
      </c>
      <c r="R97" s="51">
        <f>R47-R96</f>
        <v>326076</v>
      </c>
      <c r="S97" s="28"/>
    </row>
    <row r="98" spans="1:19" s="23" customFormat="1" ht="15.75" customHeight="1">
      <c r="A98" s="52"/>
      <c r="B98" s="53"/>
      <c r="C98" s="53"/>
      <c r="D98" s="54" t="s">
        <v>100</v>
      </c>
      <c r="E98" s="53"/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22"/>
    </row>
    <row r="99" spans="1:19" s="23" customFormat="1" ht="15.75" customHeight="1">
      <c r="A99" s="52"/>
      <c r="B99" s="53"/>
      <c r="C99" s="53"/>
      <c r="D99" s="54" t="s">
        <v>101</v>
      </c>
      <c r="E99" s="53"/>
      <c r="F99" s="53"/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22"/>
    </row>
    <row r="100" spans="1:19" s="23" customFormat="1" ht="15.75" customHeight="1">
      <c r="A100" s="21"/>
      <c r="B100" s="17"/>
      <c r="C100" s="17"/>
      <c r="D100" s="55" t="s">
        <v>102</v>
      </c>
      <c r="E100" s="17"/>
      <c r="F100" s="17"/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22"/>
    </row>
    <row r="101" spans="1:19" s="23" customFormat="1" ht="15.75" customHeight="1">
      <c r="A101" s="56"/>
      <c r="B101" s="57"/>
      <c r="C101" s="57"/>
      <c r="D101" s="57"/>
      <c r="E101" s="57"/>
      <c r="F101" s="58" t="s">
        <v>33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22"/>
    </row>
    <row r="102" spans="1:19" s="29" customFormat="1" ht="15.75" customHeight="1" thickBot="1">
      <c r="A102" s="60"/>
      <c r="B102" s="61"/>
      <c r="C102" s="61"/>
      <c r="D102" s="61"/>
      <c r="E102" s="61"/>
      <c r="F102" s="62" t="s">
        <v>34</v>
      </c>
      <c r="G102" s="63">
        <f>G97</f>
        <v>-437422</v>
      </c>
      <c r="H102" s="63">
        <f t="shared" ref="H102:Q102" si="20">H97</f>
        <v>0</v>
      </c>
      <c r="I102" s="63">
        <f t="shared" si="20"/>
        <v>-437422</v>
      </c>
      <c r="J102" s="63">
        <f t="shared" si="20"/>
        <v>0</v>
      </c>
      <c r="K102" s="63">
        <f>K97</f>
        <v>412266</v>
      </c>
      <c r="L102" s="63">
        <f>L97</f>
        <v>-259762</v>
      </c>
      <c r="M102" s="63">
        <f t="shared" si="20"/>
        <v>-49032</v>
      </c>
      <c r="N102" s="63">
        <f t="shared" si="20"/>
        <v>0</v>
      </c>
      <c r="O102" s="63">
        <f t="shared" si="20"/>
        <v>103472</v>
      </c>
      <c r="P102" s="63">
        <f t="shared" si="20"/>
        <v>660026</v>
      </c>
      <c r="Q102" s="63">
        <f t="shared" si="20"/>
        <v>0</v>
      </c>
      <c r="R102" s="63">
        <f>R97</f>
        <v>326076</v>
      </c>
      <c r="S102" s="28"/>
    </row>
    <row r="103" spans="1:19" s="15" customFormat="1" ht="15.75" customHeight="1" thickTop="1">
      <c r="A103" s="64"/>
      <c r="B103" s="65" t="s">
        <v>35</v>
      </c>
      <c r="C103" s="65"/>
      <c r="D103" s="65"/>
      <c r="E103" s="65"/>
      <c r="F103" s="65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4"/>
      <c r="S103" s="14"/>
    </row>
    <row r="104" spans="1:19" s="23" customFormat="1" ht="15.75" customHeight="1">
      <c r="A104" s="35"/>
      <c r="B104" s="36"/>
      <c r="C104" s="36" t="s">
        <v>36</v>
      </c>
      <c r="D104" s="36"/>
      <c r="E104" s="36"/>
      <c r="F104" s="36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5"/>
      <c r="S104" s="22"/>
    </row>
    <row r="105" spans="1:19" s="23" customFormat="1" ht="15.75" customHeight="1">
      <c r="A105" s="21"/>
      <c r="B105" s="17"/>
      <c r="C105" s="17"/>
      <c r="D105" s="17" t="s">
        <v>103</v>
      </c>
      <c r="E105" s="17"/>
      <c r="F105" s="17"/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  <c r="S105" s="22"/>
    </row>
    <row r="106" spans="1:19" s="23" customFormat="1" ht="15.75" customHeight="1">
      <c r="A106" s="21"/>
      <c r="B106" s="17"/>
      <c r="C106" s="17"/>
      <c r="D106" s="17"/>
      <c r="E106" s="67" t="s">
        <v>104</v>
      </c>
      <c r="F106" s="67"/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68">
        <v>0</v>
      </c>
      <c r="S106" s="22"/>
    </row>
    <row r="107" spans="1:19" s="23" customFormat="1" ht="15.75" customHeight="1">
      <c r="A107" s="21"/>
      <c r="B107" s="17"/>
      <c r="C107" s="17"/>
      <c r="D107" s="17"/>
      <c r="E107" s="67" t="s">
        <v>105</v>
      </c>
      <c r="F107" s="67"/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68">
        <v>0</v>
      </c>
      <c r="S107" s="22"/>
    </row>
    <row r="108" spans="1:19" s="23" customFormat="1" ht="15.75" customHeight="1">
      <c r="A108" s="21"/>
      <c r="B108" s="17"/>
      <c r="C108" s="17"/>
      <c r="D108" s="17"/>
      <c r="E108" s="67" t="s">
        <v>106</v>
      </c>
      <c r="F108" s="67"/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68">
        <v>0</v>
      </c>
      <c r="S108" s="22"/>
    </row>
    <row r="109" spans="1:19" s="23" customFormat="1" ht="15.75" customHeight="1">
      <c r="A109" s="21"/>
      <c r="B109" s="17"/>
      <c r="C109" s="17"/>
      <c r="D109" s="17"/>
      <c r="E109" s="67" t="s">
        <v>107</v>
      </c>
      <c r="F109" s="67"/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68">
        <v>0</v>
      </c>
      <c r="S109" s="22"/>
    </row>
    <row r="110" spans="1:19" s="23" customFormat="1" ht="15.75" customHeight="1">
      <c r="A110" s="21"/>
      <c r="B110" s="17"/>
      <c r="C110" s="17"/>
      <c r="D110" s="17"/>
      <c r="E110" s="67" t="s">
        <v>108</v>
      </c>
      <c r="F110" s="67"/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68">
        <v>0</v>
      </c>
      <c r="S110" s="22"/>
    </row>
    <row r="111" spans="1:19" s="23" customFormat="1" ht="15.75" customHeight="1">
      <c r="A111" s="35"/>
      <c r="B111" s="36"/>
      <c r="C111" s="36"/>
      <c r="D111" s="36"/>
      <c r="E111" s="69" t="s">
        <v>109</v>
      </c>
      <c r="F111" s="69"/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70">
        <v>0</v>
      </c>
      <c r="S111" s="22"/>
    </row>
    <row r="112" spans="1:19" s="23" customFormat="1" ht="15.75" customHeight="1">
      <c r="A112" s="21"/>
      <c r="B112" s="17"/>
      <c r="C112" s="17"/>
      <c r="D112" s="17" t="s">
        <v>110</v>
      </c>
      <c r="E112" s="17"/>
      <c r="F112" s="17"/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  <c r="S112" s="22"/>
    </row>
    <row r="113" spans="1:19" s="23" customFormat="1" ht="15.75" customHeight="1">
      <c r="A113" s="21"/>
      <c r="B113" s="17"/>
      <c r="C113" s="17"/>
      <c r="D113" s="17"/>
      <c r="E113" s="67" t="s">
        <v>111</v>
      </c>
      <c r="F113" s="17"/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68">
        <v>0</v>
      </c>
      <c r="S113" s="22"/>
    </row>
    <row r="114" spans="1:19" s="23" customFormat="1" ht="15.75" customHeight="1">
      <c r="A114" s="21"/>
      <c r="B114" s="17"/>
      <c r="C114" s="17"/>
      <c r="D114" s="17"/>
      <c r="E114" s="67" t="s">
        <v>112</v>
      </c>
      <c r="F114" s="17"/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70">
        <v>0</v>
      </c>
      <c r="S114" s="22"/>
    </row>
    <row r="115" spans="1:19" s="43" customFormat="1" ht="15.75" customHeight="1">
      <c r="A115" s="38"/>
      <c r="B115" s="39"/>
      <c r="C115" s="39"/>
      <c r="D115" s="39"/>
      <c r="E115" s="39"/>
      <c r="F115" s="40" t="s">
        <v>37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38">
        <v>0</v>
      </c>
      <c r="S115" s="42"/>
    </row>
    <row r="116" spans="1:19" s="23" customFormat="1" ht="15.75" customHeight="1">
      <c r="A116" s="35"/>
      <c r="B116" s="36"/>
      <c r="C116" s="36" t="s">
        <v>38</v>
      </c>
      <c r="D116" s="36"/>
      <c r="E116" s="36"/>
      <c r="F116" s="36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35"/>
      <c r="S116" s="22"/>
    </row>
    <row r="117" spans="1:19" s="23" customFormat="1" ht="15.75" customHeight="1">
      <c r="A117" s="21"/>
      <c r="B117" s="17"/>
      <c r="C117" s="17"/>
      <c r="D117" s="17" t="s">
        <v>113</v>
      </c>
      <c r="E117" s="17"/>
      <c r="F117" s="17"/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34">
        <v>0</v>
      </c>
      <c r="Q117" s="20">
        <v>0</v>
      </c>
      <c r="R117" s="21">
        <v>0</v>
      </c>
      <c r="S117" s="22"/>
    </row>
    <row r="118" spans="1:19" s="23" customFormat="1" ht="15.75" customHeight="1">
      <c r="A118" s="21"/>
      <c r="B118" s="17"/>
      <c r="C118" s="17"/>
      <c r="D118" s="17"/>
      <c r="E118" s="67" t="s">
        <v>114</v>
      </c>
      <c r="F118" s="17"/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68">
        <v>0</v>
      </c>
      <c r="S118" s="22"/>
    </row>
    <row r="119" spans="1:19" s="23" customFormat="1" ht="15.75" customHeight="1">
      <c r="A119" s="21"/>
      <c r="B119" s="17"/>
      <c r="C119" s="17"/>
      <c r="D119" s="17"/>
      <c r="E119" s="67" t="s">
        <v>115</v>
      </c>
      <c r="F119" s="17"/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68">
        <v>0</v>
      </c>
      <c r="S119" s="22"/>
    </row>
    <row r="120" spans="1:19" s="23" customFormat="1" ht="15.75" customHeight="1">
      <c r="A120" s="21"/>
      <c r="B120" s="17"/>
      <c r="C120" s="17"/>
      <c r="D120" s="17"/>
      <c r="E120" s="67" t="s">
        <v>116</v>
      </c>
      <c r="F120" s="17"/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68">
        <v>0</v>
      </c>
      <c r="S120" s="22"/>
    </row>
    <row r="121" spans="1:19" s="23" customFormat="1" ht="15.75" customHeight="1">
      <c r="A121" s="21"/>
      <c r="B121" s="17"/>
      <c r="C121" s="17"/>
      <c r="D121" s="17"/>
      <c r="E121" s="67" t="s">
        <v>117</v>
      </c>
      <c r="F121" s="17"/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68">
        <v>0</v>
      </c>
      <c r="S121" s="22"/>
    </row>
    <row r="122" spans="1:19" s="23" customFormat="1" ht="15.75" customHeight="1">
      <c r="A122" s="21"/>
      <c r="B122" s="17"/>
      <c r="C122" s="17"/>
      <c r="D122" s="17"/>
      <c r="E122" s="67" t="s">
        <v>118</v>
      </c>
      <c r="F122" s="17"/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68">
        <v>0</v>
      </c>
      <c r="S122" s="22"/>
    </row>
    <row r="123" spans="1:19" s="23" customFormat="1" ht="15.75" customHeight="1">
      <c r="A123" s="35"/>
      <c r="B123" s="36"/>
      <c r="C123" s="36"/>
      <c r="D123" s="36"/>
      <c r="E123" s="69" t="s">
        <v>119</v>
      </c>
      <c r="F123" s="36"/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34">
        <v>0</v>
      </c>
      <c r="Q123" s="26">
        <v>0</v>
      </c>
      <c r="R123" s="68">
        <v>0</v>
      </c>
      <c r="S123" s="22"/>
    </row>
    <row r="124" spans="1:19" s="23" customFormat="1" ht="15.75" customHeight="1">
      <c r="A124" s="21"/>
      <c r="B124" s="17"/>
      <c r="C124" s="17"/>
      <c r="D124" s="17" t="s">
        <v>120</v>
      </c>
      <c r="E124" s="17"/>
      <c r="F124" s="17"/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  <c r="S124" s="22"/>
    </row>
    <row r="125" spans="1:19" s="23" customFormat="1" ht="15.75" customHeight="1">
      <c r="A125" s="21"/>
      <c r="B125" s="17"/>
      <c r="C125" s="17"/>
      <c r="D125" s="17"/>
      <c r="E125" s="67" t="s">
        <v>121</v>
      </c>
      <c r="F125" s="17"/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68">
        <v>0</v>
      </c>
      <c r="S125" s="22"/>
    </row>
    <row r="126" spans="1:19" s="23" customFormat="1" ht="15.75" customHeight="1">
      <c r="A126" s="35"/>
      <c r="B126" s="36"/>
      <c r="C126" s="36"/>
      <c r="D126" s="36"/>
      <c r="E126" s="69" t="s">
        <v>122</v>
      </c>
      <c r="F126" s="36"/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70">
        <v>0</v>
      </c>
      <c r="S126" s="22"/>
    </row>
    <row r="127" spans="1:19" s="23" customFormat="1" ht="15.75" customHeight="1">
      <c r="A127" s="21"/>
      <c r="B127" s="17"/>
      <c r="C127" s="17"/>
      <c r="D127" s="71" t="s">
        <v>123</v>
      </c>
      <c r="E127" s="71"/>
      <c r="F127" s="71"/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1">
        <v>0</v>
      </c>
      <c r="S127" s="22"/>
    </row>
    <row r="128" spans="1:19" s="23" customFormat="1" ht="15.75" customHeight="1">
      <c r="A128" s="35"/>
      <c r="B128" s="36"/>
      <c r="C128" s="36"/>
      <c r="D128" s="69"/>
      <c r="E128" s="69" t="s">
        <v>39</v>
      </c>
      <c r="F128" s="69"/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70">
        <v>0</v>
      </c>
      <c r="S128" s="22"/>
    </row>
    <row r="129" spans="1:19" s="43" customFormat="1" ht="15.75" customHeight="1">
      <c r="A129" s="38"/>
      <c r="B129" s="39"/>
      <c r="C129" s="39"/>
      <c r="D129" s="39"/>
      <c r="E129" s="39"/>
      <c r="F129" s="40" t="s">
        <v>40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38">
        <v>0</v>
      </c>
      <c r="S129" s="42"/>
    </row>
    <row r="130" spans="1:19" s="29" customFormat="1" ht="15.75" customHeight="1">
      <c r="A130" s="48"/>
      <c r="B130" s="49"/>
      <c r="C130" s="49"/>
      <c r="D130" s="49"/>
      <c r="E130" s="49"/>
      <c r="F130" s="50" t="s">
        <v>41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48">
        <v>0</v>
      </c>
      <c r="S130" s="28"/>
    </row>
    <row r="131" spans="1:19" s="29" customFormat="1" ht="15.75" customHeight="1">
      <c r="A131" s="31"/>
      <c r="B131" s="32"/>
      <c r="C131" s="32"/>
      <c r="D131" s="85" t="s">
        <v>42</v>
      </c>
      <c r="E131" s="85"/>
      <c r="F131" s="85"/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1">
        <v>0</v>
      </c>
      <c r="S131" s="28"/>
    </row>
    <row r="132" spans="1:19" s="29" customFormat="1" ht="15.75" customHeight="1" thickBot="1">
      <c r="A132" s="48"/>
      <c r="B132" s="49"/>
      <c r="C132" s="49"/>
      <c r="D132" s="49"/>
      <c r="E132" s="49"/>
      <c r="F132" s="50" t="s">
        <v>43</v>
      </c>
      <c r="G132" s="72">
        <f>G102</f>
        <v>-437422</v>
      </c>
      <c r="H132" s="72">
        <f t="shared" ref="H132:Q132" si="21">H102</f>
        <v>0</v>
      </c>
      <c r="I132" s="72">
        <f t="shared" si="21"/>
        <v>-437422</v>
      </c>
      <c r="J132" s="72">
        <f t="shared" si="21"/>
        <v>0</v>
      </c>
      <c r="K132" s="72">
        <f>K102</f>
        <v>412266</v>
      </c>
      <c r="L132" s="72">
        <f>L102</f>
        <v>-259762</v>
      </c>
      <c r="M132" s="72">
        <f t="shared" si="21"/>
        <v>-49032</v>
      </c>
      <c r="N132" s="72">
        <f t="shared" si="21"/>
        <v>0</v>
      </c>
      <c r="O132" s="72">
        <f t="shared" si="21"/>
        <v>103472</v>
      </c>
      <c r="P132" s="72">
        <f>P97</f>
        <v>660026</v>
      </c>
      <c r="Q132" s="72">
        <f t="shared" si="21"/>
        <v>0</v>
      </c>
      <c r="R132" s="72">
        <f>R97</f>
        <v>326076</v>
      </c>
      <c r="S132" s="28"/>
    </row>
    <row r="133" spans="1:19" s="23" customFormat="1" ht="15.75" customHeight="1">
      <c r="A133" s="52"/>
      <c r="B133" s="53"/>
      <c r="C133" s="53"/>
      <c r="D133" s="53"/>
      <c r="E133" s="53"/>
      <c r="F133" s="73" t="s">
        <v>44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5">
        <v>0</v>
      </c>
      <c r="Q133" s="52">
        <v>0</v>
      </c>
      <c r="R133" s="76">
        <v>506509</v>
      </c>
      <c r="S133" s="22"/>
    </row>
    <row r="134" spans="1:19" s="23" customFormat="1" ht="15.75" customHeight="1" thickBot="1">
      <c r="A134" s="77"/>
      <c r="B134" s="78"/>
      <c r="C134" s="78"/>
      <c r="D134" s="78"/>
      <c r="E134" s="78"/>
      <c r="F134" s="79" t="s">
        <v>45</v>
      </c>
      <c r="G134" s="63">
        <f>G132+G133</f>
        <v>-437422</v>
      </c>
      <c r="H134" s="63">
        <f t="shared" ref="H134:O134" si="22">H132+H133</f>
        <v>0</v>
      </c>
      <c r="I134" s="63">
        <f t="shared" si="22"/>
        <v>-437422</v>
      </c>
      <c r="J134" s="63">
        <f t="shared" si="22"/>
        <v>0</v>
      </c>
      <c r="K134" s="63">
        <f>K132+K133</f>
        <v>412266</v>
      </c>
      <c r="L134" s="63">
        <f>L132+L133</f>
        <v>-259762</v>
      </c>
      <c r="M134" s="63">
        <f t="shared" si="22"/>
        <v>-49032</v>
      </c>
      <c r="N134" s="63">
        <f t="shared" si="22"/>
        <v>0</v>
      </c>
      <c r="O134" s="63">
        <f t="shared" si="22"/>
        <v>103472</v>
      </c>
      <c r="P134" s="63">
        <f>P132+P133</f>
        <v>660026</v>
      </c>
      <c r="Q134" s="63">
        <v>0</v>
      </c>
      <c r="R134" s="63">
        <f>SUM(R132:R133)</f>
        <v>832585</v>
      </c>
      <c r="S134" s="22"/>
    </row>
    <row r="135" spans="1:19" s="15" customFormat="1" ht="15.75" customHeight="1" thickTop="1">
      <c r="A135" s="64" t="s">
        <v>46</v>
      </c>
      <c r="B135" s="65"/>
      <c r="C135" s="65"/>
      <c r="D135" s="65"/>
      <c r="E135" s="65"/>
      <c r="F135" s="65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4"/>
      <c r="S135" s="14"/>
    </row>
    <row r="136" spans="1:19" s="23" customFormat="1" ht="15.75" customHeight="1">
      <c r="A136" s="21"/>
      <c r="B136" s="17"/>
      <c r="C136" s="17"/>
      <c r="D136" s="30" t="s">
        <v>124</v>
      </c>
      <c r="E136" s="30"/>
      <c r="F136" s="30"/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1">
        <v>0</v>
      </c>
      <c r="S136" s="22"/>
    </row>
    <row r="137" spans="1:19" s="23" customFormat="1" ht="15.75" customHeight="1">
      <c r="A137" s="21"/>
      <c r="B137" s="17"/>
      <c r="C137" s="17"/>
      <c r="D137" s="33"/>
      <c r="E137" s="33" t="s">
        <v>77</v>
      </c>
      <c r="F137" s="33"/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68">
        <v>0</v>
      </c>
      <c r="S137" s="22"/>
    </row>
    <row r="138" spans="1:19" s="23" customFormat="1" ht="15.75" customHeight="1">
      <c r="A138" s="21"/>
      <c r="B138" s="17"/>
      <c r="C138" s="17"/>
      <c r="D138" s="33"/>
      <c r="E138" s="33" t="s">
        <v>78</v>
      </c>
      <c r="F138" s="33"/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68">
        <v>0</v>
      </c>
      <c r="S138" s="22"/>
    </row>
    <row r="139" spans="1:19" s="23" customFormat="1" ht="15.75" customHeight="1">
      <c r="A139" s="21"/>
      <c r="B139" s="17"/>
      <c r="C139" s="17"/>
      <c r="D139" s="33"/>
      <c r="E139" s="33" t="s">
        <v>79</v>
      </c>
      <c r="F139" s="33"/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68">
        <v>0</v>
      </c>
      <c r="S139" s="22"/>
    </row>
    <row r="140" spans="1:19" s="23" customFormat="1" ht="15.75" customHeight="1">
      <c r="A140" s="21"/>
      <c r="B140" s="17"/>
      <c r="C140" s="17"/>
      <c r="D140" s="33"/>
      <c r="E140" s="33" t="s">
        <v>80</v>
      </c>
      <c r="F140" s="33"/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68">
        <v>0</v>
      </c>
      <c r="S140" s="22"/>
    </row>
    <row r="141" spans="1:19" s="23" customFormat="1" ht="15.75" customHeight="1">
      <c r="A141" s="21"/>
      <c r="B141" s="17"/>
      <c r="C141" s="17"/>
      <c r="D141" s="33"/>
      <c r="E141" s="33" t="s">
        <v>81</v>
      </c>
      <c r="F141" s="33"/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68">
        <v>0</v>
      </c>
      <c r="S141" s="22"/>
    </row>
    <row r="142" spans="1:19" s="23" customFormat="1" ht="15.75" customHeight="1">
      <c r="A142" s="35"/>
      <c r="B142" s="36"/>
      <c r="C142" s="36"/>
      <c r="D142" s="37"/>
      <c r="E142" s="37" t="s">
        <v>125</v>
      </c>
      <c r="F142" s="37"/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70">
        <v>0</v>
      </c>
      <c r="S142" s="22"/>
    </row>
    <row r="143" spans="1:19" s="23" customFormat="1" ht="15.75" customHeight="1">
      <c r="A143" s="21"/>
      <c r="B143" s="17"/>
      <c r="C143" s="17"/>
      <c r="D143" s="30" t="s">
        <v>126</v>
      </c>
      <c r="E143" s="30"/>
      <c r="F143" s="30"/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1">
        <v>0</v>
      </c>
      <c r="S143" s="22"/>
    </row>
    <row r="144" spans="1:19" s="23" customFormat="1" ht="15.75" customHeight="1">
      <c r="A144" s="35"/>
      <c r="B144" s="36"/>
      <c r="C144" s="36"/>
      <c r="D144" s="37"/>
      <c r="E144" s="37" t="s">
        <v>6</v>
      </c>
      <c r="F144" s="37"/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70">
        <v>0</v>
      </c>
      <c r="S144" s="22"/>
    </row>
    <row r="145" spans="1:19" s="23" customFormat="1" ht="15.75" customHeight="1">
      <c r="A145" s="21"/>
      <c r="B145" s="17"/>
      <c r="C145" s="17"/>
      <c r="D145" s="30" t="s">
        <v>127</v>
      </c>
      <c r="E145" s="30"/>
      <c r="F145" s="30"/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1">
        <v>0</v>
      </c>
      <c r="S145" s="22"/>
    </row>
    <row r="146" spans="1:19" s="23" customFormat="1" ht="15.75" customHeight="1">
      <c r="A146" s="35"/>
      <c r="B146" s="36"/>
      <c r="C146" s="36"/>
      <c r="D146" s="37"/>
      <c r="E146" s="37" t="s">
        <v>7</v>
      </c>
      <c r="F146" s="37"/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70">
        <v>0</v>
      </c>
      <c r="S146" s="22"/>
    </row>
    <row r="147" spans="1:19" s="23" customFormat="1" ht="15.75" customHeight="1">
      <c r="A147" s="21"/>
      <c r="B147" s="17"/>
      <c r="C147" s="17"/>
      <c r="D147" s="30" t="s">
        <v>128</v>
      </c>
      <c r="E147" s="30"/>
      <c r="F147" s="30"/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1">
        <v>0</v>
      </c>
      <c r="S147" s="22"/>
    </row>
    <row r="148" spans="1:19" s="23" customFormat="1" ht="15.75" customHeight="1">
      <c r="A148" s="21"/>
      <c r="B148" s="17"/>
      <c r="C148" s="17"/>
      <c r="D148" s="33"/>
      <c r="E148" s="33" t="s">
        <v>111</v>
      </c>
      <c r="F148" s="33"/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68">
        <v>0</v>
      </c>
      <c r="S148" s="22"/>
    </row>
    <row r="149" spans="1:19" s="23" customFormat="1" ht="15.75" customHeight="1">
      <c r="A149" s="35"/>
      <c r="B149" s="36"/>
      <c r="C149" s="36"/>
      <c r="D149" s="37"/>
      <c r="E149" s="37" t="s">
        <v>112</v>
      </c>
      <c r="F149" s="37"/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70">
        <v>0</v>
      </c>
      <c r="S149" s="22"/>
    </row>
    <row r="150" spans="1:19" s="23" customFormat="1" ht="15.75" customHeight="1">
      <c r="A150" s="21"/>
      <c r="B150" s="17"/>
      <c r="C150" s="17"/>
      <c r="D150" s="30" t="s">
        <v>129</v>
      </c>
      <c r="E150" s="30"/>
      <c r="F150" s="30"/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1">
        <v>0</v>
      </c>
      <c r="S150" s="22"/>
    </row>
    <row r="151" spans="1:19" s="23" customFormat="1" ht="15.75" customHeight="1">
      <c r="A151" s="35"/>
      <c r="B151" s="36"/>
      <c r="C151" s="36"/>
      <c r="D151" s="37"/>
      <c r="E151" s="37" t="s">
        <v>47</v>
      </c>
      <c r="F151" s="37"/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70">
        <v>0</v>
      </c>
      <c r="S151" s="22"/>
    </row>
    <row r="152" spans="1:19" s="23" customFormat="1" ht="15.75" customHeight="1">
      <c r="A152" s="21"/>
      <c r="B152" s="17"/>
      <c r="C152" s="17"/>
      <c r="D152" s="30" t="s">
        <v>130</v>
      </c>
      <c r="E152" s="30"/>
      <c r="F152" s="30"/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1">
        <v>0</v>
      </c>
      <c r="S152" s="22"/>
    </row>
    <row r="153" spans="1:19" s="23" customFormat="1" ht="15.75" customHeight="1">
      <c r="A153" s="35"/>
      <c r="B153" s="36"/>
      <c r="C153" s="36"/>
      <c r="D153" s="37"/>
      <c r="E153" s="37" t="s">
        <v>48</v>
      </c>
      <c r="F153" s="37"/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70">
        <v>0</v>
      </c>
      <c r="S153" s="22"/>
    </row>
    <row r="154" spans="1:19" s="23" customFormat="1" ht="15.75" customHeight="1">
      <c r="A154" s="21"/>
      <c r="B154" s="17"/>
      <c r="C154" s="17"/>
      <c r="D154" s="30" t="s">
        <v>131</v>
      </c>
      <c r="E154" s="30"/>
      <c r="F154" s="30"/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1">
        <v>0</v>
      </c>
      <c r="S154" s="22"/>
    </row>
    <row r="155" spans="1:19" s="23" customFormat="1" ht="15.75" customHeight="1">
      <c r="A155" s="35"/>
      <c r="B155" s="36"/>
      <c r="C155" s="36"/>
      <c r="D155" s="37"/>
      <c r="E155" s="37" t="s">
        <v>49</v>
      </c>
      <c r="F155" s="37"/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70">
        <v>0</v>
      </c>
      <c r="S155" s="22"/>
    </row>
    <row r="156" spans="1:19" s="23" customFormat="1" ht="15.75" customHeight="1">
      <c r="A156" s="21"/>
      <c r="B156" s="17"/>
      <c r="C156" s="17"/>
      <c r="D156" s="30" t="s">
        <v>132</v>
      </c>
      <c r="E156" s="30"/>
      <c r="F156" s="30"/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1">
        <v>0</v>
      </c>
      <c r="S156" s="22"/>
    </row>
    <row r="157" spans="1:19" s="23" customFormat="1" ht="15.75" customHeight="1">
      <c r="A157" s="35"/>
      <c r="B157" s="36"/>
      <c r="C157" s="36"/>
      <c r="D157" s="37"/>
      <c r="E157" s="37" t="s">
        <v>50</v>
      </c>
      <c r="F157" s="37"/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70">
        <v>0</v>
      </c>
      <c r="S157" s="22"/>
    </row>
    <row r="158" spans="1:19" s="23" customFormat="1" ht="15.75" customHeight="1">
      <c r="A158" s="21"/>
      <c r="B158" s="17"/>
      <c r="C158" s="17"/>
      <c r="D158" s="30" t="s">
        <v>133</v>
      </c>
      <c r="E158" s="30"/>
      <c r="F158" s="30"/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1">
        <v>0</v>
      </c>
      <c r="S158" s="22"/>
    </row>
    <row r="159" spans="1:19" s="23" customFormat="1" ht="15.75" customHeight="1">
      <c r="A159" s="21"/>
      <c r="B159" s="17"/>
      <c r="C159" s="17"/>
      <c r="D159" s="33"/>
      <c r="E159" s="33" t="s">
        <v>51</v>
      </c>
      <c r="F159" s="33"/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70">
        <v>0</v>
      </c>
      <c r="S159" s="22"/>
    </row>
    <row r="160" spans="1:19" s="29" customFormat="1" ht="15.75" customHeight="1">
      <c r="A160" s="48"/>
      <c r="B160" s="49"/>
      <c r="C160" s="49"/>
      <c r="D160" s="49"/>
      <c r="E160" s="49"/>
      <c r="F160" s="50" t="s">
        <v>52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2">
        <v>0</v>
      </c>
      <c r="Q160" s="72">
        <v>0</v>
      </c>
      <c r="R160" s="48">
        <v>0</v>
      </c>
      <c r="S160" s="28"/>
    </row>
    <row r="161" spans="1:19" s="23" customFormat="1" ht="15.75" customHeight="1">
      <c r="A161" s="52"/>
      <c r="B161" s="53"/>
      <c r="C161" s="53"/>
      <c r="D161" s="53"/>
      <c r="E161" s="53"/>
      <c r="F161" s="73" t="s">
        <v>53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52">
        <v>0</v>
      </c>
      <c r="S161" s="22"/>
    </row>
    <row r="162" spans="1:19" s="23" customFormat="1" ht="15.75" customHeight="1" thickBot="1">
      <c r="A162" s="16"/>
      <c r="B162" s="80"/>
      <c r="C162" s="80"/>
      <c r="D162" s="80"/>
      <c r="E162" s="80"/>
      <c r="F162" s="81" t="s">
        <v>54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18">
        <v>0</v>
      </c>
      <c r="Q162" s="18">
        <v>0</v>
      </c>
      <c r="R162" s="16">
        <v>0</v>
      </c>
      <c r="S162" s="22"/>
    </row>
    <row r="163" spans="1:19" s="15" customFormat="1" ht="15.75" customHeight="1" thickTop="1">
      <c r="A163" s="82" t="s">
        <v>55</v>
      </c>
      <c r="B163" s="83"/>
      <c r="C163" s="83"/>
      <c r="D163" s="83"/>
      <c r="E163" s="83"/>
      <c r="F163" s="83"/>
      <c r="G163" s="84">
        <f>G134+G162</f>
        <v>-437422</v>
      </c>
      <c r="H163" s="84">
        <f t="shared" ref="H163:R163" si="23">H134+H162</f>
        <v>0</v>
      </c>
      <c r="I163" s="84">
        <f t="shared" si="23"/>
        <v>-437422</v>
      </c>
      <c r="J163" s="84">
        <f t="shared" si="23"/>
        <v>0</v>
      </c>
      <c r="K163" s="84">
        <f>K134+K162</f>
        <v>412266</v>
      </c>
      <c r="L163" s="84">
        <f>L134+L162</f>
        <v>-259762</v>
      </c>
      <c r="M163" s="84">
        <f t="shared" si="23"/>
        <v>-49032</v>
      </c>
      <c r="N163" s="84">
        <f t="shared" si="23"/>
        <v>0</v>
      </c>
      <c r="O163" s="84">
        <f t="shared" si="23"/>
        <v>103472</v>
      </c>
      <c r="P163" s="84">
        <f t="shared" si="23"/>
        <v>660026</v>
      </c>
      <c r="Q163" s="84">
        <f t="shared" si="23"/>
        <v>0</v>
      </c>
      <c r="R163" s="84">
        <f t="shared" si="23"/>
        <v>832585</v>
      </c>
    </row>
    <row r="164" spans="1:19" s="29" customFormat="1" ht="15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</sheetData>
  <mergeCells count="21">
    <mergeCell ref="A1:R1"/>
    <mergeCell ref="A2:R2"/>
    <mergeCell ref="A3:R3"/>
    <mergeCell ref="A4:F6"/>
    <mergeCell ref="G4:I4"/>
    <mergeCell ref="J4:O4"/>
    <mergeCell ref="P4:P6"/>
    <mergeCell ref="R4:R6"/>
    <mergeCell ref="L5:L6"/>
    <mergeCell ref="D131:F131"/>
    <mergeCell ref="A164:R164"/>
    <mergeCell ref="I5:I6"/>
    <mergeCell ref="J5:J6"/>
    <mergeCell ref="M5:M6"/>
    <mergeCell ref="N5:N6"/>
    <mergeCell ref="G5:G6"/>
    <mergeCell ref="G71:O95"/>
    <mergeCell ref="Q4:Q6"/>
    <mergeCell ref="O5:O6"/>
    <mergeCell ref="H5:H6"/>
    <mergeCell ref="K5:K6"/>
  </mergeCells>
  <phoneticPr fontId="1"/>
  <pageMargins left="0.70866141732283472" right="0.70866141732283472" top="0.74803149606299213" bottom="0.35433070866141736" header="0.31496062992125984" footer="0.31496062992125984"/>
  <pageSetup paperSize="8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正味財産増減計算内訳表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2017-08-27T15:28:09Z</cp:lastPrinted>
  <dcterms:created xsi:type="dcterms:W3CDTF">2011-12-17T07:00:28Z</dcterms:created>
  <dcterms:modified xsi:type="dcterms:W3CDTF">2017-10-11T01:36:39Z</dcterms:modified>
</cp:coreProperties>
</file>